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C1ED7FC-D23A-4F82-9E42-3FDDBF9C06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11" sheetId="1" r:id="rId1"/>
  </sheets>
  <definedNames>
    <definedName name="_xlnm._FilterDatabase" localSheetId="0" hidden="1">'Renglón 011'!$A$7:$N$19</definedName>
    <definedName name="_xlnm.Print_Area" localSheetId="0">'Renglón 011'!$A$1:$N$37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L27" i="1"/>
  <c r="K27" i="1"/>
  <c r="J27" i="1"/>
  <c r="H27" i="1"/>
  <c r="G27" i="1"/>
  <c r="N35" i="1"/>
  <c r="N21" i="1" l="1"/>
  <c r="N18" i="1"/>
  <c r="N26" i="1"/>
  <c r="L10" i="1" l="1"/>
  <c r="K10" i="1"/>
  <c r="G10" i="1"/>
  <c r="N22" i="1" l="1"/>
  <c r="N13" i="1" l="1"/>
  <c r="N20" i="1" l="1"/>
  <c r="N10" i="1" l="1"/>
  <c r="N19" i="1" l="1"/>
  <c r="N25" i="1" l="1"/>
  <c r="N17" i="1"/>
  <c r="N9" i="1" l="1"/>
  <c r="N16" i="1"/>
  <c r="N12" i="1" l="1"/>
  <c r="N15" i="1" l="1"/>
  <c r="N14" i="1"/>
  <c r="N28" i="1" l="1"/>
  <c r="N30" i="1" l="1"/>
  <c r="N34" i="1" l="1"/>
  <c r="N33" i="1"/>
  <c r="N31" i="1" l="1"/>
  <c r="N24" i="1"/>
  <c r="N29" i="1"/>
  <c r="N11" i="1"/>
  <c r="N23" i="1"/>
  <c r="N32" i="1" l="1"/>
</calcChain>
</file>

<file path=xl/sharedStrings.xml><?xml version="1.0" encoding="utf-8"?>
<sst xmlns="http://schemas.openxmlformats.org/spreadsheetml/2006/main" count="153" uniqueCount="85">
  <si>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</si>
  <si>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</si>
  <si>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</si>
  <si>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</si>
  <si>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</si>
  <si>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</si>
  <si>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</si>
  <si>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</si>
  <si>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</si>
  <si>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</si>
  <si>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</si>
  <si>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</si>
  <si>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</si>
  <si>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</si>
  <si>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</si>
  <si>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</si>
  <si>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</si>
  <si>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</si>
  <si>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</si>
  <si>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</si>
  <si>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</si>
  <si>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</si>
  <si>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</si>
  <si>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</si>
  <si>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</si>
  <si>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</si>
  <si>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</si>
  <si>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</si>
  <si>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</si>
  <si>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</si>
  <si>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</si>
  <si>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</si>
  <si>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</si>
  <si>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</si>
  <si>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</si>
  <si>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</si>
  <si>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</si>
  <si>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</si>
  <si>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</si>
  <si>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</si>
  <si>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</si>
  <si>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</si>
  <si>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</si>
  <si>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</si>
  <si>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</si>
  <si>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</si>
  <si>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</si>
  <si>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</si>
  <si>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</si>
  <si>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</si>
  <si>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</si>
  <si>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</si>
  <si>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</si>
  <si>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</si>
  <si>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</si>
  <si>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</si>
  <si>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</si>
  <si>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</si>
  <si>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</si>
  <si>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</si>
  <si>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</si>
  <si>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</si>
  <si>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</si>
  <si>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</si>
  <si>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</si>
  <si>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</si>
  <si>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</si>
  <si>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</si>
  <si>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</si>
  <si>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</si>
  <si>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</si>
  <si>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</si>
  <si>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</si>
  <si>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Edgar Yovany Sipac Teleguario</t>
  </si>
  <si>
    <t>Analista de Informática</t>
  </si>
  <si>
    <t>Dirección de Informática</t>
  </si>
  <si>
    <t>Luis Albero Rodas Santos</t>
  </si>
  <si>
    <t>Carlos Santiago Archila Sapón</t>
  </si>
  <si>
    <t>Antony Josué Obed Lara</t>
  </si>
  <si>
    <t>Jefe de Registro Académico</t>
  </si>
  <si>
    <t>Diana Andrea Hiemann Fajardo</t>
  </si>
  <si>
    <t>Nómina  Mensual noviembre 2023</t>
  </si>
  <si>
    <t>Oscar Stuardo Bautista Valdéz</t>
  </si>
  <si>
    <t>*Ingreso con efectos a partir del 16 de octubre 2023</t>
  </si>
  <si>
    <t>Jhuly Esmeralda García García*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</si>
</sst>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Normal="100" zoomScaleSheetLayoutView="100" workbookViewId="0">
      <pane xSplit="2" ySplit="8" topLeftCell="C25" activePane="bottomRight" state="frozen"/>
      <selection pane="topRight" activeCell="D1" sqref="D1"/>
      <selection pane="bottomLeft" activeCell="A9" sqref="A9"/>
      <selection pane="bottomRight" activeCell="E38" sqref="E38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2" t="s">
        <v>81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ht="15" customHeight="1" x14ac:dyDescent="0.25">
      <c r="A7" s="17" t="s">
        <v>0</v>
      </c>
      <c r="B7" s="17" t="s">
        <v>14</v>
      </c>
      <c r="C7" s="17" t="s">
        <v>1</v>
      </c>
      <c r="D7" s="19" t="s">
        <v>33</v>
      </c>
      <c r="E7" s="19" t="s">
        <v>34</v>
      </c>
      <c r="F7" s="19" t="s">
        <v>35</v>
      </c>
      <c r="G7" s="17" t="s">
        <v>15</v>
      </c>
      <c r="H7" s="17" t="s">
        <v>2</v>
      </c>
      <c r="I7" s="17" t="s">
        <v>21</v>
      </c>
      <c r="J7" s="17" t="s">
        <v>3</v>
      </c>
      <c r="K7" s="17" t="s">
        <v>16</v>
      </c>
      <c r="L7" s="17" t="s">
        <v>17</v>
      </c>
      <c r="M7" s="17" t="s">
        <v>4</v>
      </c>
      <c r="N7" s="24" t="s">
        <v>5</v>
      </c>
    </row>
    <row r="8" spans="1:14" ht="15" customHeight="1" x14ac:dyDescent="0.25">
      <c r="A8" s="18"/>
      <c r="B8" s="18"/>
      <c r="C8" s="18"/>
      <c r="D8" s="19"/>
      <c r="E8" s="19"/>
      <c r="F8" s="19"/>
      <c r="G8" s="18"/>
      <c r="H8" s="18"/>
      <c r="I8" s="18"/>
      <c r="J8" s="18"/>
      <c r="K8" s="18"/>
      <c r="L8" s="18"/>
      <c r="M8" s="18"/>
      <c r="N8" s="25"/>
    </row>
    <row r="9" spans="1:14" s="9" customFormat="1" ht="30.75" customHeight="1" x14ac:dyDescent="0.2">
      <c r="A9" s="4">
        <v>1</v>
      </c>
      <c r="B9" s="11" t="s">
        <v>28</v>
      </c>
      <c r="C9" s="7" t="s">
        <v>6</v>
      </c>
      <c r="D9" s="6" t="s">
        <v>29</v>
      </c>
      <c r="E9" s="10" t="s">
        <v>55</v>
      </c>
      <c r="F9" s="5" t="s">
        <v>56</v>
      </c>
      <c r="G9" s="8">
        <v>2120</v>
      </c>
      <c r="H9" s="8">
        <v>1400</v>
      </c>
      <c r="I9" s="8">
        <v>0</v>
      </c>
      <c r="J9" s="8">
        <v>0</v>
      </c>
      <c r="K9" s="8">
        <v>250</v>
      </c>
      <c r="L9" s="8">
        <v>1400</v>
      </c>
      <c r="M9" s="8">
        <v>0</v>
      </c>
      <c r="N9" s="8">
        <f>(G9+H9+I9+J9+L9+K9+M9)</f>
        <v>5170</v>
      </c>
    </row>
    <row r="10" spans="1:14" s="9" customFormat="1" ht="30.75" customHeight="1" x14ac:dyDescent="0.2">
      <c r="A10" s="4">
        <v>2</v>
      </c>
      <c r="B10" s="11" t="s">
        <v>61</v>
      </c>
      <c r="C10" s="7" t="s">
        <v>6</v>
      </c>
      <c r="D10" s="6" t="s">
        <v>29</v>
      </c>
      <c r="E10" s="10" t="s">
        <v>59</v>
      </c>
      <c r="F10" s="5" t="s">
        <v>60</v>
      </c>
      <c r="G10" s="8">
        <f>68.3870967741936*31</f>
        <v>2120.0000000000014</v>
      </c>
      <c r="H10" s="8">
        <v>1400</v>
      </c>
      <c r="I10" s="8">
        <v>0</v>
      </c>
      <c r="J10" s="8">
        <v>0</v>
      </c>
      <c r="K10" s="8">
        <f>8.06451612903226*31</f>
        <v>250.00000000000006</v>
      </c>
      <c r="L10" s="8">
        <f>45.1612903225806*31</f>
        <v>1399.9999999999986</v>
      </c>
      <c r="M10" s="12">
        <v>0</v>
      </c>
      <c r="N10" s="8">
        <f>(G10+H10+I10+J10+L10+K10+M10)</f>
        <v>5170</v>
      </c>
    </row>
    <row r="11" spans="1:14" s="9" customFormat="1" ht="30.75" customHeight="1" x14ac:dyDescent="0.2">
      <c r="A11" s="4">
        <v>3</v>
      </c>
      <c r="B11" s="6" t="s">
        <v>68</v>
      </c>
      <c r="C11" s="7" t="s">
        <v>6</v>
      </c>
      <c r="D11" s="6" t="s">
        <v>13</v>
      </c>
      <c r="E11" s="10" t="s">
        <v>38</v>
      </c>
      <c r="F11" s="5" t="s">
        <v>37</v>
      </c>
      <c r="G11" s="8">
        <v>1286</v>
      </c>
      <c r="H11" s="8">
        <v>1200</v>
      </c>
      <c r="I11" s="8">
        <v>0</v>
      </c>
      <c r="J11" s="8">
        <v>0</v>
      </c>
      <c r="K11" s="8">
        <v>250</v>
      </c>
      <c r="L11" s="8">
        <v>1200</v>
      </c>
      <c r="M11" s="8">
        <v>0</v>
      </c>
      <c r="N11" s="8">
        <f>(G11+H11+I11+J11+L11+K11+M11)</f>
        <v>3936</v>
      </c>
    </row>
    <row r="12" spans="1:14" s="9" customFormat="1" ht="30.75" customHeight="1" x14ac:dyDescent="0.2">
      <c r="A12" s="4">
        <v>4</v>
      </c>
      <c r="B12" s="6" t="s">
        <v>31</v>
      </c>
      <c r="C12" s="7" t="s">
        <v>6</v>
      </c>
      <c r="D12" s="6" t="s">
        <v>7</v>
      </c>
      <c r="E12" s="10" t="s">
        <v>45</v>
      </c>
      <c r="F12" s="5" t="s">
        <v>37</v>
      </c>
      <c r="G12" s="8">
        <v>6759</v>
      </c>
      <c r="H12" s="8">
        <v>2000</v>
      </c>
      <c r="I12" s="8">
        <v>0</v>
      </c>
      <c r="J12" s="8">
        <v>375</v>
      </c>
      <c r="K12" s="8">
        <v>250</v>
      </c>
      <c r="L12" s="8">
        <v>2000</v>
      </c>
      <c r="M12" s="8">
        <v>0</v>
      </c>
      <c r="N12" s="8">
        <f>(G12+H12+J12+L12+K12)</f>
        <v>11384</v>
      </c>
    </row>
    <row r="13" spans="1:14" s="9" customFormat="1" ht="30.75" customHeight="1" x14ac:dyDescent="0.2">
      <c r="A13" s="4">
        <v>5</v>
      </c>
      <c r="B13" s="10" t="s">
        <v>76</v>
      </c>
      <c r="C13" s="7" t="s">
        <v>6</v>
      </c>
      <c r="D13" s="6" t="s">
        <v>10</v>
      </c>
      <c r="E13" s="10" t="s">
        <v>36</v>
      </c>
      <c r="F13" s="5" t="s">
        <v>37</v>
      </c>
      <c r="G13" s="8">
        <v>1105</v>
      </c>
      <c r="H13" s="8">
        <v>1000</v>
      </c>
      <c r="I13" s="8">
        <v>0</v>
      </c>
      <c r="J13" s="8">
        <v>0</v>
      </c>
      <c r="K13" s="8">
        <v>250</v>
      </c>
      <c r="L13" s="8">
        <v>1062</v>
      </c>
      <c r="M13" s="12">
        <v>0</v>
      </c>
      <c r="N13" s="8">
        <f t="shared" ref="N13:N30" si="0">(G13+H13+I13+J13+L13+K13+M13)</f>
        <v>3417</v>
      </c>
    </row>
    <row r="14" spans="1:14" s="9" customFormat="1" ht="30.75" customHeight="1" x14ac:dyDescent="0.2">
      <c r="A14" s="4">
        <v>6</v>
      </c>
      <c r="B14" s="15" t="s">
        <v>27</v>
      </c>
      <c r="C14" s="7" t="s">
        <v>6</v>
      </c>
      <c r="D14" s="6" t="s">
        <v>7</v>
      </c>
      <c r="E14" s="10" t="s">
        <v>45</v>
      </c>
      <c r="F14" s="5" t="s">
        <v>37</v>
      </c>
      <c r="G14" s="8">
        <v>6759</v>
      </c>
      <c r="H14" s="8">
        <v>2000</v>
      </c>
      <c r="I14" s="8">
        <v>0</v>
      </c>
      <c r="J14" s="8">
        <v>375</v>
      </c>
      <c r="K14" s="8">
        <v>250</v>
      </c>
      <c r="L14" s="8">
        <v>2000</v>
      </c>
      <c r="M14" s="8">
        <v>0</v>
      </c>
      <c r="N14" s="8">
        <f t="shared" si="0"/>
        <v>11384</v>
      </c>
    </row>
    <row r="15" spans="1:14" s="9" customFormat="1" ht="30.75" customHeight="1" x14ac:dyDescent="0.2">
      <c r="A15" s="4">
        <v>7</v>
      </c>
      <c r="B15" s="10" t="s">
        <v>30</v>
      </c>
      <c r="C15" s="7" t="s">
        <v>6</v>
      </c>
      <c r="D15" s="6" t="s">
        <v>10</v>
      </c>
      <c r="E15" s="10" t="s">
        <v>53</v>
      </c>
      <c r="F15" s="5" t="s">
        <v>37</v>
      </c>
      <c r="G15" s="8">
        <v>1105</v>
      </c>
      <c r="H15" s="8">
        <v>1000</v>
      </c>
      <c r="I15" s="8">
        <v>0</v>
      </c>
      <c r="J15" s="8">
        <v>0</v>
      </c>
      <c r="K15" s="8">
        <v>250</v>
      </c>
      <c r="L15" s="8">
        <v>1062</v>
      </c>
      <c r="M15" s="8">
        <v>0</v>
      </c>
      <c r="N15" s="8">
        <f t="shared" si="0"/>
        <v>3417</v>
      </c>
    </row>
    <row r="16" spans="1:14" s="9" customFormat="1" ht="30.75" customHeight="1" x14ac:dyDescent="0.2">
      <c r="A16" s="4">
        <v>8</v>
      </c>
      <c r="B16" s="11" t="s">
        <v>69</v>
      </c>
      <c r="C16" s="7" t="s">
        <v>6</v>
      </c>
      <c r="D16" s="6" t="s">
        <v>7</v>
      </c>
      <c r="E16" s="10" t="s">
        <v>54</v>
      </c>
      <c r="F16" s="5" t="s">
        <v>37</v>
      </c>
      <c r="G16" s="8">
        <v>6759</v>
      </c>
      <c r="H16" s="8">
        <v>2000</v>
      </c>
      <c r="I16" s="8">
        <v>0</v>
      </c>
      <c r="J16" s="8">
        <v>375</v>
      </c>
      <c r="K16" s="8">
        <v>250</v>
      </c>
      <c r="L16" s="8">
        <v>2000</v>
      </c>
      <c r="M16" s="8">
        <v>0</v>
      </c>
      <c r="N16" s="8">
        <f t="shared" si="0"/>
        <v>11384</v>
      </c>
    </row>
    <row r="17" spans="1:14" s="9" customFormat="1" ht="30.75" customHeight="1" x14ac:dyDescent="0.2">
      <c r="A17" s="4">
        <v>9</v>
      </c>
      <c r="B17" s="11" t="s">
        <v>77</v>
      </c>
      <c r="C17" s="7" t="s">
        <v>6</v>
      </c>
      <c r="D17" s="6" t="s">
        <v>7</v>
      </c>
      <c r="E17" s="10" t="s">
        <v>58</v>
      </c>
      <c r="F17" s="5" t="s">
        <v>37</v>
      </c>
      <c r="G17" s="8">
        <v>6759</v>
      </c>
      <c r="H17" s="8">
        <v>2000</v>
      </c>
      <c r="I17" s="8">
        <v>0</v>
      </c>
      <c r="J17" s="8">
        <v>375</v>
      </c>
      <c r="K17" s="8">
        <v>250</v>
      </c>
      <c r="L17" s="8">
        <v>2000</v>
      </c>
      <c r="M17" s="12">
        <v>0</v>
      </c>
      <c r="N17" s="8">
        <f t="shared" si="0"/>
        <v>11384</v>
      </c>
    </row>
    <row r="18" spans="1:14" s="9" customFormat="1" ht="30.75" customHeight="1" x14ac:dyDescent="0.2">
      <c r="A18" s="4">
        <v>10</v>
      </c>
      <c r="B18" s="11" t="s">
        <v>73</v>
      </c>
      <c r="C18" s="7" t="s">
        <v>6</v>
      </c>
      <c r="D18" s="6" t="s">
        <v>9</v>
      </c>
      <c r="E18" s="10" t="s">
        <v>72</v>
      </c>
      <c r="F18" s="5" t="s">
        <v>37</v>
      </c>
      <c r="G18" s="8">
        <v>1960</v>
      </c>
      <c r="H18" s="8">
        <v>1400</v>
      </c>
      <c r="I18" s="8">
        <v>0</v>
      </c>
      <c r="J18" s="8">
        <v>0</v>
      </c>
      <c r="K18" s="8">
        <v>250</v>
      </c>
      <c r="L18" s="8">
        <v>1400</v>
      </c>
      <c r="M18" s="8">
        <v>0</v>
      </c>
      <c r="N18" s="8">
        <f t="shared" si="0"/>
        <v>5010</v>
      </c>
    </row>
    <row r="19" spans="1:14" s="9" customFormat="1" ht="30.75" customHeight="1" x14ac:dyDescent="0.2">
      <c r="A19" s="4">
        <v>11</v>
      </c>
      <c r="B19" s="11" t="s">
        <v>32</v>
      </c>
      <c r="C19" s="7" t="s">
        <v>6</v>
      </c>
      <c r="D19" s="6" t="s">
        <v>10</v>
      </c>
      <c r="E19" s="10" t="s">
        <v>36</v>
      </c>
      <c r="F19" s="5" t="s">
        <v>37</v>
      </c>
      <c r="G19" s="8">
        <v>1105</v>
      </c>
      <c r="H19" s="8">
        <v>1000</v>
      </c>
      <c r="I19" s="8">
        <v>0</v>
      </c>
      <c r="J19" s="8">
        <v>0</v>
      </c>
      <c r="K19" s="8">
        <v>250</v>
      </c>
      <c r="L19" s="8">
        <v>1062</v>
      </c>
      <c r="M19" s="12">
        <v>0</v>
      </c>
      <c r="N19" s="8">
        <f t="shared" si="0"/>
        <v>3417</v>
      </c>
    </row>
    <row r="20" spans="1:14" s="9" customFormat="1" ht="30.75" customHeight="1" x14ac:dyDescent="0.2">
      <c r="A20" s="4">
        <v>12</v>
      </c>
      <c r="B20" s="6" t="s">
        <v>62</v>
      </c>
      <c r="C20" s="7" t="s">
        <v>6</v>
      </c>
      <c r="D20" s="6" t="s">
        <v>9</v>
      </c>
      <c r="E20" s="10" t="s">
        <v>63</v>
      </c>
      <c r="F20" s="5" t="s">
        <v>64</v>
      </c>
      <c r="G20" s="8">
        <v>1960</v>
      </c>
      <c r="H20" s="8">
        <v>1400</v>
      </c>
      <c r="I20" s="8">
        <v>0</v>
      </c>
      <c r="J20" s="8">
        <v>0</v>
      </c>
      <c r="K20" s="8">
        <v>250</v>
      </c>
      <c r="L20" s="8">
        <v>1400</v>
      </c>
      <c r="M20" s="8">
        <v>0</v>
      </c>
      <c r="N20" s="8">
        <f t="shared" si="0"/>
        <v>5010</v>
      </c>
    </row>
    <row r="21" spans="1:14" s="9" customFormat="1" ht="30.75" customHeight="1" x14ac:dyDescent="0.2">
      <c r="A21" s="4">
        <v>13</v>
      </c>
      <c r="B21" s="6" t="s">
        <v>80</v>
      </c>
      <c r="C21" s="7" t="s">
        <v>6</v>
      </c>
      <c r="D21" s="6" t="s">
        <v>7</v>
      </c>
      <c r="E21" s="10" t="s">
        <v>79</v>
      </c>
      <c r="F21" s="5" t="s">
        <v>64</v>
      </c>
      <c r="G21" s="8">
        <v>6759</v>
      </c>
      <c r="H21" s="8">
        <v>2000</v>
      </c>
      <c r="I21" s="8">
        <v>0</v>
      </c>
      <c r="J21" s="8">
        <v>375</v>
      </c>
      <c r="K21" s="8">
        <v>250</v>
      </c>
      <c r="L21" s="8">
        <v>2000</v>
      </c>
      <c r="M21" s="8">
        <v>0</v>
      </c>
      <c r="N21" s="8">
        <f t="shared" ref="N21" si="1">(G21+H21+I21+J21+L21+K21+M21)</f>
        <v>11384</v>
      </c>
    </row>
    <row r="22" spans="1:14" s="9" customFormat="1" ht="30.75" customHeight="1" x14ac:dyDescent="0.2">
      <c r="A22" s="4">
        <v>14</v>
      </c>
      <c r="B22" s="6" t="s">
        <v>66</v>
      </c>
      <c r="C22" s="7" t="s">
        <v>6</v>
      </c>
      <c r="D22" s="6" t="s">
        <v>8</v>
      </c>
      <c r="E22" s="10" t="s">
        <v>67</v>
      </c>
      <c r="F22" s="5" t="s">
        <v>64</v>
      </c>
      <c r="G22" s="8">
        <v>3757</v>
      </c>
      <c r="H22" s="8">
        <v>1800</v>
      </c>
      <c r="I22" s="8">
        <v>0</v>
      </c>
      <c r="J22" s="8">
        <v>375</v>
      </c>
      <c r="K22" s="8">
        <v>250</v>
      </c>
      <c r="L22" s="8">
        <v>1800</v>
      </c>
      <c r="M22" s="8">
        <v>0</v>
      </c>
      <c r="N22" s="8">
        <f t="shared" si="0"/>
        <v>7982</v>
      </c>
    </row>
    <row r="23" spans="1:14" s="9" customFormat="1" ht="30.75" customHeight="1" x14ac:dyDescent="0.2">
      <c r="A23" s="4">
        <v>15</v>
      </c>
      <c r="B23" s="6" t="s">
        <v>65</v>
      </c>
      <c r="C23" s="7" t="s">
        <v>6</v>
      </c>
      <c r="D23" s="6" t="s">
        <v>9</v>
      </c>
      <c r="E23" s="10" t="s">
        <v>39</v>
      </c>
      <c r="F23" s="5" t="s">
        <v>40</v>
      </c>
      <c r="G23" s="8">
        <v>1960</v>
      </c>
      <c r="H23" s="8">
        <v>1400</v>
      </c>
      <c r="I23" s="8">
        <v>0</v>
      </c>
      <c r="J23" s="8">
        <v>0</v>
      </c>
      <c r="K23" s="8">
        <v>250</v>
      </c>
      <c r="L23" s="8">
        <v>1400</v>
      </c>
      <c r="M23" s="8">
        <v>0</v>
      </c>
      <c r="N23" s="8">
        <f t="shared" si="0"/>
        <v>5010</v>
      </c>
    </row>
    <row r="24" spans="1:14" s="9" customFormat="1" ht="30.75" customHeight="1" x14ac:dyDescent="0.2">
      <c r="A24" s="4">
        <v>16</v>
      </c>
      <c r="B24" s="6" t="s">
        <v>19</v>
      </c>
      <c r="C24" s="7" t="s">
        <v>6</v>
      </c>
      <c r="D24" s="6" t="s">
        <v>7</v>
      </c>
      <c r="E24" s="10" t="s">
        <v>43</v>
      </c>
      <c r="F24" s="5" t="s">
        <v>40</v>
      </c>
      <c r="G24" s="8">
        <v>6759</v>
      </c>
      <c r="H24" s="8">
        <v>2000</v>
      </c>
      <c r="I24" s="8">
        <v>0</v>
      </c>
      <c r="J24" s="8">
        <v>375</v>
      </c>
      <c r="K24" s="8">
        <v>250</v>
      </c>
      <c r="L24" s="8">
        <v>2000</v>
      </c>
      <c r="M24" s="8">
        <v>0</v>
      </c>
      <c r="N24" s="8">
        <f t="shared" si="0"/>
        <v>11384</v>
      </c>
    </row>
    <row r="25" spans="1:14" s="9" customFormat="1" ht="30.75" customHeight="1" x14ac:dyDescent="0.2">
      <c r="A25" s="4">
        <v>17</v>
      </c>
      <c r="B25" s="10" t="s">
        <v>82</v>
      </c>
      <c r="C25" s="7" t="s">
        <v>6</v>
      </c>
      <c r="D25" s="6" t="s">
        <v>8</v>
      </c>
      <c r="E25" s="10" t="s">
        <v>57</v>
      </c>
      <c r="F25" s="5" t="s">
        <v>40</v>
      </c>
      <c r="G25" s="8">
        <v>3757</v>
      </c>
      <c r="H25" s="8">
        <v>1800</v>
      </c>
      <c r="I25" s="8">
        <v>0</v>
      </c>
      <c r="J25" s="8">
        <v>375</v>
      </c>
      <c r="K25" s="8">
        <v>250</v>
      </c>
      <c r="L25" s="8">
        <v>1800</v>
      </c>
      <c r="M25" s="8">
        <v>0</v>
      </c>
      <c r="N25" s="8">
        <f t="shared" si="0"/>
        <v>7982</v>
      </c>
    </row>
    <row r="26" spans="1:14" s="9" customFormat="1" ht="30.75" customHeight="1" x14ac:dyDescent="0.2">
      <c r="A26" s="4">
        <v>18</v>
      </c>
      <c r="B26" s="11" t="s">
        <v>70</v>
      </c>
      <c r="C26" s="7" t="s">
        <v>6</v>
      </c>
      <c r="D26" s="6" t="s">
        <v>7</v>
      </c>
      <c r="E26" s="10" t="s">
        <v>71</v>
      </c>
      <c r="F26" s="5" t="s">
        <v>40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12">
        <v>0</v>
      </c>
      <c r="N26" s="8">
        <f t="shared" si="0"/>
        <v>11384</v>
      </c>
    </row>
    <row r="27" spans="1:14" s="9" customFormat="1" ht="30.75" customHeight="1" x14ac:dyDescent="0.2">
      <c r="A27" s="4">
        <v>19</v>
      </c>
      <c r="B27" s="11" t="s">
        <v>84</v>
      </c>
      <c r="C27" s="7" t="s">
        <v>6</v>
      </c>
      <c r="D27" s="6" t="s">
        <v>7</v>
      </c>
      <c r="E27" s="10" t="s">
        <v>44</v>
      </c>
      <c r="F27" s="5" t="s">
        <v>42</v>
      </c>
      <c r="G27" s="8">
        <f>218.032258064516*16+6759</f>
        <v>10247.516129032256</v>
      </c>
      <c r="H27" s="8">
        <f>64.5161290322581*16+2000</f>
        <v>3032.2580645161297</v>
      </c>
      <c r="I27" s="8"/>
      <c r="J27" s="8">
        <f>12.0967741935484*16+375</f>
        <v>568.54838709677438</v>
      </c>
      <c r="K27" s="8">
        <f>8.06451612903226*16+250</f>
        <v>379.03225806451616</v>
      </c>
      <c r="L27" s="8">
        <f>64.5161290322581*16+2000</f>
        <v>3032.2580645161297</v>
      </c>
      <c r="M27" s="12">
        <v>0</v>
      </c>
      <c r="N27" s="8">
        <f t="shared" si="0"/>
        <v>17259.612903225807</v>
      </c>
    </row>
    <row r="28" spans="1:14" s="9" customFormat="1" ht="30.75" customHeight="1" x14ac:dyDescent="0.2">
      <c r="A28" s="4">
        <v>20</v>
      </c>
      <c r="B28" s="6" t="s">
        <v>26</v>
      </c>
      <c r="C28" s="7" t="s">
        <v>6</v>
      </c>
      <c r="D28" s="6" t="s">
        <v>8</v>
      </c>
      <c r="E28" s="13" t="s">
        <v>41</v>
      </c>
      <c r="F28" s="5" t="s">
        <v>42</v>
      </c>
      <c r="G28" s="8">
        <v>3757</v>
      </c>
      <c r="H28" s="8">
        <v>1800</v>
      </c>
      <c r="I28" s="8">
        <v>0</v>
      </c>
      <c r="J28" s="8">
        <v>375</v>
      </c>
      <c r="K28" s="8">
        <v>250</v>
      </c>
      <c r="L28" s="8">
        <v>1800</v>
      </c>
      <c r="M28" s="8">
        <v>0</v>
      </c>
      <c r="N28" s="8">
        <f t="shared" si="0"/>
        <v>7982</v>
      </c>
    </row>
    <row r="29" spans="1:14" s="9" customFormat="1" ht="30.75" customHeight="1" x14ac:dyDescent="0.2">
      <c r="A29" s="4">
        <v>21</v>
      </c>
      <c r="B29" s="6" t="s">
        <v>20</v>
      </c>
      <c r="C29" s="7" t="s">
        <v>6</v>
      </c>
      <c r="D29" s="6" t="s">
        <v>7</v>
      </c>
      <c r="E29" s="10" t="s">
        <v>44</v>
      </c>
      <c r="F29" s="5" t="s">
        <v>42</v>
      </c>
      <c r="G29" s="8">
        <v>6759</v>
      </c>
      <c r="H29" s="8">
        <v>2000</v>
      </c>
      <c r="I29" s="8">
        <v>0</v>
      </c>
      <c r="J29" s="8">
        <v>375</v>
      </c>
      <c r="K29" s="8">
        <v>250</v>
      </c>
      <c r="L29" s="8">
        <v>2000</v>
      </c>
      <c r="M29" s="8">
        <v>0</v>
      </c>
      <c r="N29" s="8">
        <f t="shared" si="0"/>
        <v>11384</v>
      </c>
    </row>
    <row r="30" spans="1:14" s="9" customFormat="1" ht="30.75" customHeight="1" x14ac:dyDescent="0.2">
      <c r="A30" s="4">
        <v>22</v>
      </c>
      <c r="B30" s="6" t="s">
        <v>25</v>
      </c>
      <c r="C30" s="7" t="s">
        <v>6</v>
      </c>
      <c r="D30" s="6" t="s">
        <v>9</v>
      </c>
      <c r="E30" s="13" t="s">
        <v>52</v>
      </c>
      <c r="F30" s="5" t="s">
        <v>42</v>
      </c>
      <c r="G30" s="8">
        <v>1960</v>
      </c>
      <c r="H30" s="8">
        <v>1400</v>
      </c>
      <c r="I30" s="8">
        <v>0</v>
      </c>
      <c r="J30" s="8">
        <v>0</v>
      </c>
      <c r="K30" s="8">
        <v>250</v>
      </c>
      <c r="L30" s="8">
        <v>1400</v>
      </c>
      <c r="M30" s="8">
        <v>0</v>
      </c>
      <c r="N30" s="8">
        <f t="shared" si="0"/>
        <v>5010</v>
      </c>
    </row>
    <row r="31" spans="1:14" s="9" customFormat="1" ht="30.75" customHeight="1" x14ac:dyDescent="0.2">
      <c r="A31" s="4">
        <v>23</v>
      </c>
      <c r="B31" s="6" t="s">
        <v>24</v>
      </c>
      <c r="C31" s="7" t="s">
        <v>6</v>
      </c>
      <c r="D31" s="6" t="s">
        <v>7</v>
      </c>
      <c r="E31" s="10" t="s">
        <v>46</v>
      </c>
      <c r="F31" s="5" t="s">
        <v>47</v>
      </c>
      <c r="G31" s="8">
        <v>6759</v>
      </c>
      <c r="H31" s="8">
        <v>2000</v>
      </c>
      <c r="I31" s="8">
        <v>0</v>
      </c>
      <c r="J31" s="8">
        <v>375</v>
      </c>
      <c r="K31" s="8">
        <v>250</v>
      </c>
      <c r="L31" s="8">
        <v>2000</v>
      </c>
      <c r="M31" s="8">
        <v>0</v>
      </c>
      <c r="N31" s="8">
        <f>(G31+H31+J31+L31+K31)</f>
        <v>11384</v>
      </c>
    </row>
    <row r="32" spans="1:14" s="9" customFormat="1" ht="30.75" customHeight="1" x14ac:dyDescent="0.2">
      <c r="A32" s="4">
        <v>24</v>
      </c>
      <c r="B32" s="6" t="s">
        <v>18</v>
      </c>
      <c r="C32" s="7" t="s">
        <v>6</v>
      </c>
      <c r="D32" s="6" t="s">
        <v>7</v>
      </c>
      <c r="E32" s="10" t="s">
        <v>48</v>
      </c>
      <c r="F32" s="5" t="s">
        <v>49</v>
      </c>
      <c r="G32" s="8">
        <v>6759</v>
      </c>
      <c r="H32" s="8">
        <v>2000</v>
      </c>
      <c r="I32" s="8">
        <v>0</v>
      </c>
      <c r="J32" s="8">
        <v>375</v>
      </c>
      <c r="K32" s="8">
        <v>250</v>
      </c>
      <c r="L32" s="8">
        <v>2000</v>
      </c>
      <c r="M32" s="8">
        <v>0</v>
      </c>
      <c r="N32" s="8">
        <f>(G32+H32+J32+L32+K32)</f>
        <v>11384</v>
      </c>
    </row>
    <row r="33" spans="1:14" s="9" customFormat="1" ht="30.75" customHeight="1" x14ac:dyDescent="0.2">
      <c r="A33" s="4">
        <v>25</v>
      </c>
      <c r="B33" s="6" t="s">
        <v>22</v>
      </c>
      <c r="C33" s="7" t="s">
        <v>6</v>
      </c>
      <c r="D33" s="6" t="s">
        <v>7</v>
      </c>
      <c r="E33" s="10" t="s">
        <v>50</v>
      </c>
      <c r="F33" s="5" t="s">
        <v>49</v>
      </c>
      <c r="G33" s="8">
        <v>6759</v>
      </c>
      <c r="H33" s="8">
        <v>2000</v>
      </c>
      <c r="I33" s="8">
        <v>0</v>
      </c>
      <c r="J33" s="8">
        <v>375</v>
      </c>
      <c r="K33" s="8">
        <v>250</v>
      </c>
      <c r="L33" s="8">
        <v>2000</v>
      </c>
      <c r="M33" s="8">
        <v>0</v>
      </c>
      <c r="N33" s="8">
        <f>(G33+H33+I33+J33+L33+K33+M33)</f>
        <v>11384</v>
      </c>
    </row>
    <row r="34" spans="1:14" s="9" customFormat="1" ht="30.75" customHeight="1" x14ac:dyDescent="0.2">
      <c r="A34" s="4">
        <v>26</v>
      </c>
      <c r="B34" s="6" t="s">
        <v>23</v>
      </c>
      <c r="C34" s="7" t="s">
        <v>6</v>
      </c>
      <c r="D34" s="6" t="s">
        <v>7</v>
      </c>
      <c r="E34" s="10" t="s">
        <v>51</v>
      </c>
      <c r="F34" s="5" t="s">
        <v>49</v>
      </c>
      <c r="G34" s="8">
        <v>6759</v>
      </c>
      <c r="H34" s="8">
        <v>2000</v>
      </c>
      <c r="I34" s="8">
        <v>0</v>
      </c>
      <c r="J34" s="8">
        <v>375</v>
      </c>
      <c r="K34" s="8">
        <v>250</v>
      </c>
      <c r="L34" s="8">
        <v>2000</v>
      </c>
      <c r="M34" s="8">
        <v>0</v>
      </c>
      <c r="N34" s="8">
        <f>(G34+H34+I34+J34+L34+K34+M34)</f>
        <v>11384</v>
      </c>
    </row>
    <row r="35" spans="1:14" s="9" customFormat="1" ht="30.75" customHeight="1" x14ac:dyDescent="0.2">
      <c r="A35" s="4">
        <v>27</v>
      </c>
      <c r="B35" s="6" t="s">
        <v>78</v>
      </c>
      <c r="C35" s="7" t="s">
        <v>6</v>
      </c>
      <c r="D35" s="6" t="s">
        <v>8</v>
      </c>
      <c r="E35" s="10" t="s">
        <v>74</v>
      </c>
      <c r="F35" s="5" t="s">
        <v>75</v>
      </c>
      <c r="G35" s="8">
        <v>3757</v>
      </c>
      <c r="H35" s="8">
        <v>1800</v>
      </c>
      <c r="I35" s="8">
        <v>0</v>
      </c>
      <c r="J35" s="8">
        <v>375</v>
      </c>
      <c r="K35" s="8">
        <v>250</v>
      </c>
      <c r="L35" s="8">
        <v>1800</v>
      </c>
      <c r="M35" s="8">
        <v>0</v>
      </c>
      <c r="N35" s="8">
        <f>(G35+H35+I35+J35+L35+K35+M35)</f>
        <v>7982</v>
      </c>
    </row>
    <row r="36" spans="1:14" ht="27" customHeight="1" x14ac:dyDescent="0.25">
      <c r="A36" s="14"/>
      <c r="B36" s="23" t="s">
        <v>83</v>
      </c>
      <c r="C36" s="23"/>
      <c r="N36" s="3"/>
    </row>
    <row r="37" spans="1:14" x14ac:dyDescent="0.25">
      <c r="B37" s="16"/>
    </row>
    <row r="39" spans="1:14" x14ac:dyDescent="0.25">
      <c r="N39" s="3"/>
    </row>
    <row r="42" spans="1:14" x14ac:dyDescent="0.25">
      <c r="N42" s="3"/>
    </row>
  </sheetData>
  <autoFilter ref="A7:N19" xr:uid="{00000000-0009-0000-0000-000000000000}">
    <sortState xmlns:xlrd2="http://schemas.microsoft.com/office/spreadsheetml/2017/richdata2" ref="A10:N34">
      <sortCondition ref="F7:F19"/>
    </sortState>
  </autoFilter>
  <mergeCells count="20">
    <mergeCell ref="B36:C36"/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58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2023-11-29T16:16:31Z</dcterms:modified>
</cp:coreProperties>
</file>