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C089E942-D450-4F07-BA20-5E65B863DC0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nglón 011" sheetId="1" r:id="rId1"/>
  </sheets>
  <definedNames>
    <definedName name="_xlnm._FilterDatabase" localSheetId="0" hidden="1">'Renglón 011'!$A$7:$M$22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7" i="1" l="1"/>
  <c r="K15" i="1"/>
  <c r="K21" i="1"/>
  <c r="H30" i="1"/>
  <c r="G30" i="1"/>
  <c r="M35" i="1"/>
  <c r="M10" i="1"/>
  <c r="M28" i="1" l="1"/>
  <c r="M25" i="1"/>
  <c r="M9" i="1"/>
  <c r="M11" i="1"/>
  <c r="M13" i="1"/>
  <c r="O14" i="1" s="1"/>
  <c r="M14" i="1"/>
  <c r="O15" i="1" s="1"/>
  <c r="M15" i="1"/>
  <c r="O16" i="1" s="1"/>
  <c r="M16" i="1"/>
  <c r="M17" i="1"/>
  <c r="O18" i="1" s="1"/>
  <c r="M18" i="1"/>
  <c r="M19" i="1"/>
  <c r="M20" i="1"/>
  <c r="M24" i="1"/>
  <c r="M27" i="1"/>
  <c r="O29" i="1" s="1"/>
  <c r="M26" i="1"/>
  <c r="O28" i="1" s="1"/>
  <c r="M22" i="1"/>
  <c r="M23" i="1"/>
  <c r="O25" i="1" s="1"/>
  <c r="M32" i="1"/>
  <c r="O34" i="1" s="1"/>
  <c r="M33" i="1"/>
  <c r="M34" i="1"/>
  <c r="O36" i="1" s="1"/>
  <c r="M36" i="1"/>
  <c r="M31" i="1" l="1"/>
  <c r="M30" i="1"/>
  <c r="M29" i="1"/>
  <c r="M21" i="1"/>
  <c r="K12" i="1"/>
  <c r="J12" i="1"/>
  <c r="G12" i="1"/>
  <c r="M12" i="1" l="1"/>
</calcChain>
</file>

<file path=xl/sharedStrings.xml><?xml version="1.0" encoding="utf-8"?>
<sst xmlns="http://schemas.openxmlformats.org/spreadsheetml/2006/main" count="159" uniqueCount="94">
  <si>
    <t>NO.</t>
  </si>
  <si>
    <t>RENGLÓN</t>
  </si>
  <si>
    <t>COMPLEMENTO PERSONAL</t>
  </si>
  <si>
    <t>BONO PROFESIONAL</t>
  </si>
  <si>
    <t>TOTAL</t>
  </si>
  <si>
    <t>011</t>
  </si>
  <si>
    <t>Asesor Profesional Especializado IV</t>
  </si>
  <si>
    <t>Profesional III</t>
  </si>
  <si>
    <t>Asistente Profesional I</t>
  </si>
  <si>
    <t>Trabajador Operativo IV</t>
  </si>
  <si>
    <t>Unidad de Acceso a la Información Pública</t>
  </si>
  <si>
    <t xml:space="preserve"> Renglón 011 " Personal Permanente " </t>
  </si>
  <si>
    <t>Secretario Ejecutivo I</t>
  </si>
  <si>
    <t>NOMBRE COMPLETO</t>
  </si>
  <si>
    <t>SALARIO BASE</t>
  </si>
  <si>
    <t>BONO
66-2000</t>
  </si>
  <si>
    <t>OTROS BONOS</t>
  </si>
  <si>
    <t>Vilma Lissette Escobar Funes</t>
  </si>
  <si>
    <t>Ana Yolanda del Rosario Martínez Peña</t>
  </si>
  <si>
    <t>Roberto Luis Tun Reyes</t>
  </si>
  <si>
    <t>Cristian Alexander López Barrios</t>
  </si>
  <si>
    <t>Sandra Izabel Zapeta Pérez</t>
  </si>
  <si>
    <t>Heidy Leslie Acevedo Medina</t>
  </si>
  <si>
    <t>Luis Eduardo Navarro Orozco</t>
  </si>
  <si>
    <t>Asistente Profesional II</t>
  </si>
  <si>
    <t>Evelin Karina González Recinos</t>
  </si>
  <si>
    <t>PUESTO NOMINAL</t>
  </si>
  <si>
    <t>PUESTO FUNCIONAL</t>
  </si>
  <si>
    <t>UNIDAD ADMINISTRATIVA</t>
  </si>
  <si>
    <t>Conserje</t>
  </si>
  <si>
    <t>Subdirección Administrativa</t>
  </si>
  <si>
    <t>Secretaria Recepcionista</t>
  </si>
  <si>
    <t>Subdirección de Desarrollo Académico</t>
  </si>
  <si>
    <t>Subdirección de Evaluación Docente</t>
  </si>
  <si>
    <t>Jefe de Gestión</t>
  </si>
  <si>
    <t>Subdirección de Recursos Humanos</t>
  </si>
  <si>
    <t>Jefe de Contabilidad</t>
  </si>
  <si>
    <t>Subdirección Financiera</t>
  </si>
  <si>
    <t>Jefe de Tesorería</t>
  </si>
  <si>
    <t>Mensajero</t>
  </si>
  <si>
    <t>Jefe de Compras</t>
  </si>
  <si>
    <t>Asistente Dirección Académica</t>
  </si>
  <si>
    <t>Dirección Académica</t>
  </si>
  <si>
    <t>Analista de Desarrollo Curricular</t>
  </si>
  <si>
    <t>Jefe de Servicios Generales</t>
  </si>
  <si>
    <t>Dirección de Auditoría Interna</t>
  </si>
  <si>
    <t>Dina Lizeth Arriaza Soto</t>
  </si>
  <si>
    <t>Stephanie Victoria Morales Fuentes</t>
  </si>
  <si>
    <t>Subdirección de Control Académico</t>
  </si>
  <si>
    <t>Ana Lucía Vásquez Garcia</t>
  </si>
  <si>
    <t>Alva Sucena Rivera Guevara</t>
  </si>
  <si>
    <t>Analista de Registro Académico</t>
  </si>
  <si>
    <t>Diana Isabel Alvarez Obando</t>
  </si>
  <si>
    <t>Heidy Adaly Barahona Avila</t>
  </si>
  <si>
    <t>Haroldo Herlindo Turcios García</t>
  </si>
  <si>
    <t>Asistente Subdirección Administrativa</t>
  </si>
  <si>
    <t>Edgar Yovany Sipac Teleguario</t>
  </si>
  <si>
    <t>Carlos Santiago Archila Sapón</t>
  </si>
  <si>
    <t>Jefe de Registro Académico</t>
  </si>
  <si>
    <t>Diana Andrea Hiemann Fajardo</t>
  </si>
  <si>
    <t>Dirección General</t>
  </si>
  <si>
    <t>AGUINALDO 50%</t>
  </si>
  <si>
    <t>Jefe de Inventarios</t>
  </si>
  <si>
    <t>Jefe de Almacén</t>
  </si>
  <si>
    <t>Jefe de Evaluación de Planes y Currículo</t>
  </si>
  <si>
    <t>Luis Albero Rodas Santos*</t>
  </si>
  <si>
    <t>Christopher Emanuel Divas Navichoque*</t>
  </si>
  <si>
    <t>Director General</t>
  </si>
  <si>
    <t>Director General INEES</t>
  </si>
  <si>
    <t>GASTOS DE REPRESENTACIÓN</t>
  </si>
  <si>
    <t>Maritza Aracely Serin Paul de Rivas*</t>
  </si>
  <si>
    <t>Claudia Elizabeth Méndez López</t>
  </si>
  <si>
    <t>Asistente Subdirección de Recursos Humanos</t>
  </si>
  <si>
    <t>Pablo Daniel Rangel Romero</t>
  </si>
  <si>
    <t>Subdirector General</t>
  </si>
  <si>
    <t>Subdirector General INEES</t>
  </si>
  <si>
    <t>Jefe de Presupuesto</t>
  </si>
  <si>
    <t>Aldo Nery Bonilla Vicente</t>
  </si>
  <si>
    <t>Jefe de Coordinación y Enlace</t>
  </si>
  <si>
    <t>Subdirección de Cooperación</t>
  </si>
  <si>
    <t>Jefe de Desarrollo Curricular</t>
  </si>
  <si>
    <t>BONO 14</t>
  </si>
  <si>
    <t>Cesar Humberto Tello Zapeta</t>
  </si>
  <si>
    <t>José Raúl Hernández Virula</t>
  </si>
  <si>
    <t>Dalila del Rosario Enriquez Juarez de Javier</t>
  </si>
  <si>
    <t>Asistente Subdirección de Control Académico</t>
  </si>
  <si>
    <t>Asistente Subdirección Desarrollo Académico</t>
  </si>
  <si>
    <t>Asistente Subdirección Evaluación Docente</t>
  </si>
  <si>
    <t>Asistente Direccción de Auditoría Interna</t>
  </si>
  <si>
    <t>Nómina  Mensual octubre 2024</t>
  </si>
  <si>
    <t>Jefe Desarrollo Ntic Aplicados a la Educación / Encargado Temporal Dirección de Informática</t>
  </si>
  <si>
    <t>Subdirección de Desarrollo Académico / Dirección de Informática</t>
  </si>
  <si>
    <t>*Asignación del bono complemento al salario mínimo y proporcional enero a septiembre 2024 según RESOLUCIÓN No. D-2024-243 de fecha 26/08/2024</t>
  </si>
  <si>
    <t>Ana María Pineda Reyes de Perez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</si>
</sst>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13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.5"/>
      <color theme="0"/>
      <name val="Calibri"/>
      <family val="2"/>
      <scheme val="minor"/>
    </font>
    <font>
      <sz val="11.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9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5" fillId="0" borderId="0" xfId="0" applyFont="1"/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10" fillId="0" borderId="0" xfId="0" applyFont="1"/>
    <xf numFmtId="44" fontId="9" fillId="0" borderId="0" xfId="1" applyFont="1"/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17" fontId="6" fillId="0" borderId="0" xfId="0" applyNumberFormat="1" applyFont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1656789</xdr:colOff>
      <xdr:row>40</xdr:row>
      <xdr:rowOff>131112</xdr:rowOff>
    </xdr:from>
    <xdr:to>
      <xdr:col>10</xdr:col>
      <xdr:colOff>695287</xdr:colOff>
      <xdr:row>41</xdr:row>
      <xdr:rowOff>159688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8620E73-EB75-BA9C-C626-835D96D7ED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0566" b="6604"/>
        <a:stretch/>
      </xdr:blipFill>
      <xdr:spPr>
        <a:xfrm>
          <a:off x="1970554" y="12065377"/>
          <a:ext cx="11914057" cy="219076"/>
        </a:xfrm>
        <a:prstGeom prst="rect">
          <a:avLst/>
        </a:prstGeom>
      </xdr:spPr>
    </xdr:pic>
    <xdr:clientData/>
  </xdr:twoCellAnchor>
  <xdr:twoCellAnchor editAs="oneCell">
    <xdr:from>
      <xdr:col>0</xdr:col>
      <xdr:colOff>85724</xdr:colOff>
      <xdr:row>0</xdr:row>
      <xdr:rowOff>21852</xdr:rowOff>
    </xdr:from>
    <xdr:to>
      <xdr:col>1</xdr:col>
      <xdr:colOff>2588559</xdr:colOff>
      <xdr:row>4</xdr:row>
      <xdr:rowOff>187107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564024B-CF7C-2075-DCBA-0EC30E4537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4" y="21852"/>
          <a:ext cx="2839011" cy="7703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0"/>
  <sheetViews>
    <sheetView showGridLines="0" tabSelected="1" view="pageBreakPreview" zoomScale="85" zoomScaleNormal="85" zoomScaleSheetLayoutView="85" workbookViewId="0">
      <selection activeCell="J39" sqref="J39"/>
    </sheetView>
  </sheetViews>
  <sheetFormatPr baseColWidth="10" defaultColWidth="9.140625" defaultRowHeight="15" x14ac:dyDescent="0.25"/>
  <cols>
    <col min="1" max="1" width="4.7109375" customWidth="1"/>
    <col min="2" max="2" width="39.5703125" style="1" customWidth="1"/>
    <col min="3" max="3" width="10" style="1" customWidth="1"/>
    <col min="4" max="4" width="24.42578125" style="1" customWidth="1"/>
    <col min="5" max="5" width="32.42578125" style="1" customWidth="1"/>
    <col min="6" max="6" width="28.7109375" customWidth="1"/>
    <col min="7" max="7" width="14" customWidth="1"/>
    <col min="8" max="8" width="16.140625" customWidth="1"/>
    <col min="9" max="11" width="14" customWidth="1"/>
    <col min="12" max="12" width="15.140625" customWidth="1"/>
    <col min="13" max="13" width="13" style="2" customWidth="1"/>
    <col min="14" max="14" width="13.140625" hidden="1" customWidth="1"/>
    <col min="15" max="15" width="12" hidden="1" customWidth="1"/>
  </cols>
  <sheetData>
    <row r="1" spans="1:15" ht="9" customHeight="1" x14ac:dyDescent="0.2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5" ht="6.75" customHeight="1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5" ht="15.75" x14ac:dyDescent="0.25">
      <c r="A3" s="21" t="s">
        <v>10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5" ht="15.75" x14ac:dyDescent="0.25">
      <c r="A4" s="22" t="s">
        <v>89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1:15" ht="15.75" x14ac:dyDescent="0.25">
      <c r="A5" s="21" t="s">
        <v>11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1:15" ht="3" customHeight="1" x14ac:dyDescent="0.25"/>
    <row r="7" spans="1:15" s="12" customFormat="1" ht="15" customHeight="1" x14ac:dyDescent="0.25">
      <c r="A7" s="16" t="s">
        <v>0</v>
      </c>
      <c r="B7" s="16" t="s">
        <v>13</v>
      </c>
      <c r="C7" s="16" t="s">
        <v>1</v>
      </c>
      <c r="D7" s="23" t="s">
        <v>26</v>
      </c>
      <c r="E7" s="23" t="s">
        <v>27</v>
      </c>
      <c r="F7" s="23" t="s">
        <v>28</v>
      </c>
      <c r="G7" s="16" t="s">
        <v>14</v>
      </c>
      <c r="H7" s="16" t="s">
        <v>2</v>
      </c>
      <c r="I7" s="16" t="s">
        <v>3</v>
      </c>
      <c r="J7" s="16" t="s">
        <v>15</v>
      </c>
      <c r="K7" s="16" t="s">
        <v>16</v>
      </c>
      <c r="L7" s="18" t="s">
        <v>69</v>
      </c>
      <c r="M7" s="16" t="s">
        <v>4</v>
      </c>
      <c r="N7" s="16" t="s">
        <v>61</v>
      </c>
      <c r="O7" s="16" t="s">
        <v>81</v>
      </c>
    </row>
    <row r="8" spans="1:15" s="12" customFormat="1" ht="15" customHeight="1" x14ac:dyDescent="0.25">
      <c r="A8" s="17"/>
      <c r="B8" s="17"/>
      <c r="C8" s="17"/>
      <c r="D8" s="23"/>
      <c r="E8" s="23"/>
      <c r="F8" s="23"/>
      <c r="G8" s="17"/>
      <c r="H8" s="17"/>
      <c r="I8" s="17"/>
      <c r="J8" s="17"/>
      <c r="K8" s="17"/>
      <c r="L8" s="19"/>
      <c r="M8" s="17"/>
      <c r="N8" s="17"/>
      <c r="O8" s="17"/>
    </row>
    <row r="9" spans="1:15" s="4" customFormat="1" ht="26.25" customHeight="1" x14ac:dyDescent="0.2">
      <c r="A9" s="3">
        <v>1</v>
      </c>
      <c r="B9" s="6" t="s">
        <v>73</v>
      </c>
      <c r="C9" s="11" t="s">
        <v>5</v>
      </c>
      <c r="D9" s="5" t="s">
        <v>67</v>
      </c>
      <c r="E9" s="6" t="s">
        <v>68</v>
      </c>
      <c r="F9" s="7" t="s">
        <v>60</v>
      </c>
      <c r="G9" s="10">
        <v>12000</v>
      </c>
      <c r="H9" s="10">
        <v>4000</v>
      </c>
      <c r="I9" s="10">
        <v>375</v>
      </c>
      <c r="J9" s="10">
        <v>250</v>
      </c>
      <c r="K9" s="10">
        <v>5000</v>
      </c>
      <c r="L9" s="10">
        <v>6000</v>
      </c>
      <c r="M9" s="10">
        <f>(G9+H9+I9+K9+J9+L9)</f>
        <v>27625</v>
      </c>
      <c r="N9" s="10"/>
      <c r="O9" s="10">
        <v>6895.16</v>
      </c>
    </row>
    <row r="10" spans="1:15" s="4" customFormat="1" ht="26.25" customHeight="1" x14ac:dyDescent="0.2">
      <c r="A10" s="3">
        <v>2</v>
      </c>
      <c r="B10" s="6" t="s">
        <v>77</v>
      </c>
      <c r="C10" s="11" t="s">
        <v>5</v>
      </c>
      <c r="D10" s="5" t="s">
        <v>74</v>
      </c>
      <c r="E10" s="6" t="s">
        <v>75</v>
      </c>
      <c r="F10" s="7" t="s">
        <v>60</v>
      </c>
      <c r="G10" s="10">
        <v>10000</v>
      </c>
      <c r="H10" s="10">
        <v>4000</v>
      </c>
      <c r="I10" s="10">
        <v>375</v>
      </c>
      <c r="J10" s="10">
        <v>250</v>
      </c>
      <c r="K10" s="10">
        <v>5000</v>
      </c>
      <c r="L10" s="10">
        <v>6000</v>
      </c>
      <c r="M10" s="10">
        <f>(G10+H10+I10+K10+J10+L10)</f>
        <v>25625</v>
      </c>
      <c r="N10" s="10"/>
      <c r="O10" s="10">
        <v>5572.92</v>
      </c>
    </row>
    <row r="11" spans="1:15" s="4" customFormat="1" ht="26.25" customHeight="1" x14ac:dyDescent="0.2">
      <c r="A11" s="3">
        <v>3</v>
      </c>
      <c r="B11" s="6" t="s">
        <v>23</v>
      </c>
      <c r="C11" s="11" t="s">
        <v>5</v>
      </c>
      <c r="D11" s="5" t="s">
        <v>24</v>
      </c>
      <c r="E11" s="6" t="s">
        <v>41</v>
      </c>
      <c r="F11" s="7" t="s">
        <v>42</v>
      </c>
      <c r="G11" s="10">
        <v>2120</v>
      </c>
      <c r="H11" s="10">
        <v>1400</v>
      </c>
      <c r="I11" s="10">
        <v>0</v>
      </c>
      <c r="J11" s="10">
        <v>250</v>
      </c>
      <c r="K11" s="10">
        <v>1400</v>
      </c>
      <c r="L11" s="10"/>
      <c r="M11" s="10">
        <f t="shared" ref="M11:M36" si="0">(G11+H11+I11+K11+J11)</f>
        <v>5170</v>
      </c>
      <c r="N11" s="10"/>
      <c r="O11" s="10">
        <v>3479.44</v>
      </c>
    </row>
    <row r="12" spans="1:15" s="4" customFormat="1" ht="26.25" customHeight="1" x14ac:dyDescent="0.2">
      <c r="A12" s="3">
        <v>4</v>
      </c>
      <c r="B12" s="6" t="s">
        <v>46</v>
      </c>
      <c r="C12" s="11" t="s">
        <v>5</v>
      </c>
      <c r="D12" s="5" t="s">
        <v>24</v>
      </c>
      <c r="E12" s="6" t="s">
        <v>88</v>
      </c>
      <c r="F12" s="7" t="s">
        <v>45</v>
      </c>
      <c r="G12" s="10">
        <f>68.3870967741936*31</f>
        <v>2120.0000000000014</v>
      </c>
      <c r="H12" s="10">
        <v>1400</v>
      </c>
      <c r="I12" s="10">
        <v>0</v>
      </c>
      <c r="J12" s="10">
        <f>8.06451612903226*31</f>
        <v>250.00000000000006</v>
      </c>
      <c r="K12" s="10">
        <f>45.1612903225806*31</f>
        <v>1399.9999999999986</v>
      </c>
      <c r="L12" s="10"/>
      <c r="M12" s="10">
        <f t="shared" si="0"/>
        <v>5170</v>
      </c>
      <c r="N12" s="10"/>
      <c r="O12" s="10">
        <v>4920</v>
      </c>
    </row>
    <row r="13" spans="1:15" s="4" customFormat="1" ht="26.25" customHeight="1" x14ac:dyDescent="0.2">
      <c r="A13" s="3">
        <v>5</v>
      </c>
      <c r="B13" s="5" t="s">
        <v>52</v>
      </c>
      <c r="C13" s="11" t="s">
        <v>5</v>
      </c>
      <c r="D13" s="5" t="s">
        <v>12</v>
      </c>
      <c r="E13" s="6" t="s">
        <v>31</v>
      </c>
      <c r="F13" s="7" t="s">
        <v>30</v>
      </c>
      <c r="G13" s="10">
        <v>1286</v>
      </c>
      <c r="H13" s="10">
        <v>1200</v>
      </c>
      <c r="I13" s="10">
        <v>0</v>
      </c>
      <c r="J13" s="10">
        <v>250</v>
      </c>
      <c r="K13" s="10">
        <v>1200</v>
      </c>
      <c r="L13" s="10"/>
      <c r="M13" s="10">
        <f t="shared" si="0"/>
        <v>3936</v>
      </c>
      <c r="N13" s="10"/>
      <c r="O13" s="10">
        <v>4920</v>
      </c>
    </row>
    <row r="14" spans="1:15" s="4" customFormat="1" ht="26.25" customHeight="1" x14ac:dyDescent="0.2">
      <c r="A14" s="3">
        <v>6</v>
      </c>
      <c r="B14" s="5" t="s">
        <v>25</v>
      </c>
      <c r="C14" s="11" t="s">
        <v>5</v>
      </c>
      <c r="D14" s="5" t="s">
        <v>6</v>
      </c>
      <c r="E14" s="6" t="s">
        <v>63</v>
      </c>
      <c r="F14" s="7" t="s">
        <v>30</v>
      </c>
      <c r="G14" s="10">
        <v>6759</v>
      </c>
      <c r="H14" s="10">
        <v>2000</v>
      </c>
      <c r="I14" s="10">
        <v>375</v>
      </c>
      <c r="J14" s="10">
        <v>250</v>
      </c>
      <c r="K14" s="10">
        <v>2000</v>
      </c>
      <c r="L14" s="10"/>
      <c r="M14" s="10">
        <f t="shared" si="0"/>
        <v>11384</v>
      </c>
      <c r="N14" s="10"/>
      <c r="O14" s="10">
        <f>+M13-J13</f>
        <v>3686</v>
      </c>
    </row>
    <row r="15" spans="1:15" s="4" customFormat="1" ht="26.25" customHeight="1" x14ac:dyDescent="0.2">
      <c r="A15" s="3">
        <v>7</v>
      </c>
      <c r="B15" s="6" t="s">
        <v>65</v>
      </c>
      <c r="C15" s="11" t="s">
        <v>5</v>
      </c>
      <c r="D15" s="5" t="s">
        <v>9</v>
      </c>
      <c r="E15" s="6" t="s">
        <v>29</v>
      </c>
      <c r="F15" s="7" t="s">
        <v>30</v>
      </c>
      <c r="G15" s="10">
        <v>1105</v>
      </c>
      <c r="H15" s="10">
        <v>1000</v>
      </c>
      <c r="I15" s="10">
        <v>0</v>
      </c>
      <c r="J15" s="10">
        <v>250</v>
      </c>
      <c r="K15" s="10">
        <f>1962+1280+163.5</f>
        <v>3405.5</v>
      </c>
      <c r="L15" s="10"/>
      <c r="M15" s="10">
        <f t="shared" si="0"/>
        <v>5760.5</v>
      </c>
      <c r="N15" s="10"/>
      <c r="O15" s="10">
        <f>+M14-J14</f>
        <v>11134</v>
      </c>
    </row>
    <row r="16" spans="1:15" s="4" customFormat="1" ht="26.25" customHeight="1" x14ac:dyDescent="0.2">
      <c r="A16" s="3">
        <v>8</v>
      </c>
      <c r="B16" s="8" t="s">
        <v>22</v>
      </c>
      <c r="C16" s="11" t="s">
        <v>5</v>
      </c>
      <c r="D16" s="5" t="s">
        <v>6</v>
      </c>
      <c r="E16" s="6" t="s">
        <v>62</v>
      </c>
      <c r="F16" s="7" t="s">
        <v>30</v>
      </c>
      <c r="G16" s="10">
        <v>6759</v>
      </c>
      <c r="H16" s="10">
        <v>2000</v>
      </c>
      <c r="I16" s="10">
        <v>375</v>
      </c>
      <c r="J16" s="10">
        <v>250</v>
      </c>
      <c r="K16" s="10">
        <v>2000</v>
      </c>
      <c r="L16" s="10"/>
      <c r="M16" s="10">
        <f t="shared" si="0"/>
        <v>11384</v>
      </c>
      <c r="N16" s="10"/>
      <c r="O16" s="10">
        <f>+M15-J15</f>
        <v>5510.5</v>
      </c>
    </row>
    <row r="17" spans="1:15" s="4" customFormat="1" ht="26.25" customHeight="1" x14ac:dyDescent="0.2">
      <c r="A17" s="3">
        <v>9</v>
      </c>
      <c r="B17" s="6" t="s">
        <v>66</v>
      </c>
      <c r="C17" s="11" t="s">
        <v>5</v>
      </c>
      <c r="D17" s="5" t="s">
        <v>9</v>
      </c>
      <c r="E17" s="6" t="s">
        <v>39</v>
      </c>
      <c r="F17" s="7" t="s">
        <v>30</v>
      </c>
      <c r="G17" s="10">
        <v>1105</v>
      </c>
      <c r="H17" s="10">
        <v>1000</v>
      </c>
      <c r="I17" s="10">
        <v>0</v>
      </c>
      <c r="J17" s="10">
        <v>250</v>
      </c>
      <c r="K17" s="10">
        <f>1962+1280+163.5</f>
        <v>3405.5</v>
      </c>
      <c r="L17" s="10"/>
      <c r="M17" s="10">
        <f t="shared" si="0"/>
        <v>5760.5</v>
      </c>
      <c r="N17" s="10"/>
      <c r="O17" s="10">
        <v>11134</v>
      </c>
    </row>
    <row r="18" spans="1:15" s="4" customFormat="1" ht="26.25" customHeight="1" x14ac:dyDescent="0.2">
      <c r="A18" s="3">
        <v>10</v>
      </c>
      <c r="B18" s="6" t="s">
        <v>53</v>
      </c>
      <c r="C18" s="11" t="s">
        <v>5</v>
      </c>
      <c r="D18" s="5" t="s">
        <v>6</v>
      </c>
      <c r="E18" s="6" t="s">
        <v>40</v>
      </c>
      <c r="F18" s="7" t="s">
        <v>30</v>
      </c>
      <c r="G18" s="10">
        <v>6759</v>
      </c>
      <c r="H18" s="10">
        <v>2000</v>
      </c>
      <c r="I18" s="10">
        <v>375</v>
      </c>
      <c r="J18" s="10">
        <v>250</v>
      </c>
      <c r="K18" s="10">
        <v>2000</v>
      </c>
      <c r="L18" s="10"/>
      <c r="M18" s="10">
        <f t="shared" si="0"/>
        <v>11384</v>
      </c>
      <c r="N18" s="10"/>
      <c r="O18" s="10">
        <f>+M17-J17</f>
        <v>5510.5</v>
      </c>
    </row>
    <row r="19" spans="1:15" s="4" customFormat="1" ht="26.25" customHeight="1" x14ac:dyDescent="0.2">
      <c r="A19" s="3">
        <v>11</v>
      </c>
      <c r="B19" s="6" t="s">
        <v>57</v>
      </c>
      <c r="C19" s="11" t="s">
        <v>5</v>
      </c>
      <c r="D19" s="5" t="s">
        <v>6</v>
      </c>
      <c r="E19" s="6" t="s">
        <v>44</v>
      </c>
      <c r="F19" s="7" t="s">
        <v>30</v>
      </c>
      <c r="G19" s="10">
        <v>6759</v>
      </c>
      <c r="H19" s="10">
        <v>2000</v>
      </c>
      <c r="I19" s="10">
        <v>375</v>
      </c>
      <c r="J19" s="10">
        <v>250</v>
      </c>
      <c r="K19" s="10">
        <v>2000</v>
      </c>
      <c r="L19" s="10"/>
      <c r="M19" s="10">
        <f t="shared" si="0"/>
        <v>11384</v>
      </c>
      <c r="N19" s="10"/>
      <c r="O19" s="10">
        <v>11134</v>
      </c>
    </row>
    <row r="20" spans="1:15" s="4" customFormat="1" ht="26.25" customHeight="1" x14ac:dyDescent="0.2">
      <c r="A20" s="3">
        <v>12</v>
      </c>
      <c r="B20" s="6" t="s">
        <v>56</v>
      </c>
      <c r="C20" s="11" t="s">
        <v>5</v>
      </c>
      <c r="D20" s="5" t="s">
        <v>8</v>
      </c>
      <c r="E20" s="6" t="s">
        <v>55</v>
      </c>
      <c r="F20" s="7" t="s">
        <v>30</v>
      </c>
      <c r="G20" s="10">
        <v>1960</v>
      </c>
      <c r="H20" s="10">
        <v>1400</v>
      </c>
      <c r="I20" s="10">
        <v>0</v>
      </c>
      <c r="J20" s="10">
        <v>250</v>
      </c>
      <c r="K20" s="10">
        <v>1400</v>
      </c>
      <c r="L20" s="10"/>
      <c r="M20" s="10">
        <f t="shared" si="0"/>
        <v>5010</v>
      </c>
      <c r="N20" s="10"/>
      <c r="O20" s="10">
        <v>9278.33</v>
      </c>
    </row>
    <row r="21" spans="1:15" s="4" customFormat="1" ht="26.25" customHeight="1" x14ac:dyDescent="0.2">
      <c r="A21" s="3">
        <v>13</v>
      </c>
      <c r="B21" s="6" t="s">
        <v>70</v>
      </c>
      <c r="C21" s="11" t="s">
        <v>5</v>
      </c>
      <c r="D21" s="5" t="s">
        <v>9</v>
      </c>
      <c r="E21" s="6" t="s">
        <v>29</v>
      </c>
      <c r="F21" s="7" t="s">
        <v>30</v>
      </c>
      <c r="G21" s="10">
        <v>1105</v>
      </c>
      <c r="H21" s="10">
        <v>1000</v>
      </c>
      <c r="I21" s="10">
        <v>0</v>
      </c>
      <c r="J21" s="10">
        <v>250</v>
      </c>
      <c r="K21" s="10">
        <f>1962+1280+163.5</f>
        <v>3405.5</v>
      </c>
      <c r="L21" s="10"/>
      <c r="M21" s="10">
        <f t="shared" si="0"/>
        <v>5760.5</v>
      </c>
      <c r="N21" s="10"/>
      <c r="O21" s="10">
        <v>4760</v>
      </c>
    </row>
    <row r="22" spans="1:15" s="4" customFormat="1" ht="26.25" customHeight="1" x14ac:dyDescent="0.2">
      <c r="A22" s="3">
        <v>14</v>
      </c>
      <c r="B22" s="5" t="s">
        <v>47</v>
      </c>
      <c r="C22" s="11" t="s">
        <v>5</v>
      </c>
      <c r="D22" s="5" t="s">
        <v>6</v>
      </c>
      <c r="E22" s="6" t="s">
        <v>64</v>
      </c>
      <c r="F22" s="7" t="s">
        <v>33</v>
      </c>
      <c r="G22" s="10">
        <v>6759</v>
      </c>
      <c r="H22" s="10">
        <v>2000</v>
      </c>
      <c r="I22" s="10">
        <v>375</v>
      </c>
      <c r="J22" s="10">
        <v>250</v>
      </c>
      <c r="K22" s="10">
        <v>2000</v>
      </c>
      <c r="L22" s="10"/>
      <c r="M22" s="10">
        <f>(G22+H22+I22+K22+J22)</f>
        <v>11384</v>
      </c>
      <c r="N22" s="10"/>
      <c r="O22" s="10">
        <v>3167</v>
      </c>
    </row>
    <row r="23" spans="1:15" s="4" customFormat="1" ht="26.25" customHeight="1" x14ac:dyDescent="0.2">
      <c r="A23" s="3">
        <v>15</v>
      </c>
      <c r="B23" s="5" t="s">
        <v>20</v>
      </c>
      <c r="C23" s="11" t="s">
        <v>5</v>
      </c>
      <c r="D23" s="5" t="s">
        <v>8</v>
      </c>
      <c r="E23" s="9" t="s">
        <v>87</v>
      </c>
      <c r="F23" s="7" t="s">
        <v>33</v>
      </c>
      <c r="G23" s="10">
        <v>1960</v>
      </c>
      <c r="H23" s="10">
        <v>1400</v>
      </c>
      <c r="I23" s="10">
        <v>0</v>
      </c>
      <c r="J23" s="10">
        <v>250</v>
      </c>
      <c r="K23" s="10">
        <v>1400</v>
      </c>
      <c r="L23" s="10"/>
      <c r="M23" s="10">
        <f>(G23+H23+I23+K23+J23)</f>
        <v>5010</v>
      </c>
      <c r="N23" s="10"/>
      <c r="O23" s="10">
        <v>7901.55</v>
      </c>
    </row>
    <row r="24" spans="1:15" s="4" customFormat="1" ht="26.25" customHeight="1" x14ac:dyDescent="0.2">
      <c r="A24" s="3">
        <v>16</v>
      </c>
      <c r="B24" s="5" t="s">
        <v>59</v>
      </c>
      <c r="C24" s="11" t="s">
        <v>5</v>
      </c>
      <c r="D24" s="5" t="s">
        <v>6</v>
      </c>
      <c r="E24" s="6" t="s">
        <v>78</v>
      </c>
      <c r="F24" s="7" t="s">
        <v>79</v>
      </c>
      <c r="G24" s="10">
        <v>6759</v>
      </c>
      <c r="H24" s="10">
        <v>2000</v>
      </c>
      <c r="I24" s="10">
        <v>375</v>
      </c>
      <c r="J24" s="10">
        <v>250</v>
      </c>
      <c r="K24" s="10">
        <v>2000</v>
      </c>
      <c r="L24" s="10"/>
      <c r="M24" s="10">
        <f t="shared" si="0"/>
        <v>11384</v>
      </c>
      <c r="N24" s="10"/>
      <c r="O24" s="10">
        <v>5007.67</v>
      </c>
    </row>
    <row r="25" spans="1:15" s="4" customFormat="1" ht="26.25" customHeight="1" x14ac:dyDescent="0.2">
      <c r="A25" s="3">
        <v>17</v>
      </c>
      <c r="B25" s="5" t="s">
        <v>50</v>
      </c>
      <c r="C25" s="11" t="s">
        <v>5</v>
      </c>
      <c r="D25" s="5" t="s">
        <v>6</v>
      </c>
      <c r="E25" s="6" t="s">
        <v>58</v>
      </c>
      <c r="F25" s="7" t="s">
        <v>48</v>
      </c>
      <c r="G25" s="10">
        <v>6759</v>
      </c>
      <c r="H25" s="10">
        <v>2000</v>
      </c>
      <c r="I25" s="10">
        <v>375</v>
      </c>
      <c r="J25" s="10">
        <v>250</v>
      </c>
      <c r="K25" s="10">
        <v>2000</v>
      </c>
      <c r="L25" s="10"/>
      <c r="M25" s="10">
        <f t="shared" ref="M25" si="1">(G25+H25+I25+K25+J25)</f>
        <v>11384</v>
      </c>
      <c r="N25" s="10"/>
      <c r="O25" s="10">
        <f>+M23-J23</f>
        <v>4760</v>
      </c>
    </row>
    <row r="26" spans="1:15" s="4" customFormat="1" ht="45.75" customHeight="1" x14ac:dyDescent="0.2">
      <c r="A26" s="3">
        <v>18</v>
      </c>
      <c r="B26" s="6" t="s">
        <v>54</v>
      </c>
      <c r="C26" s="11" t="s">
        <v>5</v>
      </c>
      <c r="D26" s="5" t="s">
        <v>6</v>
      </c>
      <c r="E26" s="6" t="s">
        <v>90</v>
      </c>
      <c r="F26" s="7" t="s">
        <v>91</v>
      </c>
      <c r="G26" s="10">
        <v>6759</v>
      </c>
      <c r="H26" s="10">
        <v>2000</v>
      </c>
      <c r="I26" s="10">
        <v>375</v>
      </c>
      <c r="J26" s="10">
        <v>250</v>
      </c>
      <c r="K26" s="10">
        <v>2000</v>
      </c>
      <c r="L26" s="10"/>
      <c r="M26" s="10">
        <f t="shared" si="0"/>
        <v>11384</v>
      </c>
      <c r="N26" s="10"/>
      <c r="O26" s="10">
        <v>10206.17</v>
      </c>
    </row>
    <row r="27" spans="1:15" s="4" customFormat="1" ht="26.25" customHeight="1" x14ac:dyDescent="0.2">
      <c r="A27" s="3">
        <v>19</v>
      </c>
      <c r="B27" s="5" t="s">
        <v>49</v>
      </c>
      <c r="C27" s="11" t="s">
        <v>5</v>
      </c>
      <c r="D27" s="5" t="s">
        <v>8</v>
      </c>
      <c r="E27" s="6" t="s">
        <v>86</v>
      </c>
      <c r="F27" s="7" t="s">
        <v>32</v>
      </c>
      <c r="G27" s="10">
        <v>1960</v>
      </c>
      <c r="H27" s="10">
        <v>1400</v>
      </c>
      <c r="I27" s="10">
        <v>0</v>
      </c>
      <c r="J27" s="10">
        <v>250</v>
      </c>
      <c r="K27" s="10">
        <v>1400</v>
      </c>
      <c r="L27" s="10"/>
      <c r="M27" s="10">
        <f>(G27+H27+I27+K27+J27)</f>
        <v>5010</v>
      </c>
      <c r="N27" s="10"/>
      <c r="O27" s="10">
        <v>8015.5</v>
      </c>
    </row>
    <row r="28" spans="1:15" s="4" customFormat="1" ht="26.25" customHeight="1" x14ac:dyDescent="0.2">
      <c r="A28" s="3">
        <v>20</v>
      </c>
      <c r="B28" s="5" t="s">
        <v>21</v>
      </c>
      <c r="C28" s="11" t="s">
        <v>5</v>
      </c>
      <c r="D28" s="5" t="s">
        <v>6</v>
      </c>
      <c r="E28" s="6" t="s">
        <v>80</v>
      </c>
      <c r="F28" s="7" t="s">
        <v>32</v>
      </c>
      <c r="G28" s="10">
        <v>6759</v>
      </c>
      <c r="H28" s="10">
        <v>2000</v>
      </c>
      <c r="I28" s="10">
        <v>375</v>
      </c>
      <c r="J28" s="10">
        <v>250</v>
      </c>
      <c r="K28" s="10">
        <v>2000</v>
      </c>
      <c r="L28" s="10"/>
      <c r="M28" s="10">
        <f t="shared" ref="M28" si="2">(G28+H28+I28+K28+J28)</f>
        <v>11384</v>
      </c>
      <c r="N28" s="10"/>
      <c r="O28" s="10">
        <f t="shared" ref="O28:O29" si="3">+M26-J26</f>
        <v>11134</v>
      </c>
    </row>
    <row r="29" spans="1:15" s="4" customFormat="1" ht="26.25" customHeight="1" x14ac:dyDescent="0.2">
      <c r="A29" s="3">
        <v>21</v>
      </c>
      <c r="B29" s="6" t="s">
        <v>93</v>
      </c>
      <c r="C29" s="11" t="s">
        <v>5</v>
      </c>
      <c r="D29" s="5" t="s">
        <v>7</v>
      </c>
      <c r="E29" s="6" t="s">
        <v>43</v>
      </c>
      <c r="F29" s="7" t="s">
        <v>32</v>
      </c>
      <c r="G29" s="10">
        <v>3757</v>
      </c>
      <c r="H29" s="10">
        <v>1800</v>
      </c>
      <c r="I29" s="10">
        <v>375</v>
      </c>
      <c r="J29" s="10">
        <v>250</v>
      </c>
      <c r="K29" s="10">
        <v>1800</v>
      </c>
      <c r="L29" s="10"/>
      <c r="M29" s="10">
        <f>(G29+H29+I29+K29+J29)</f>
        <v>7982</v>
      </c>
      <c r="N29" s="10"/>
      <c r="O29" s="10">
        <f t="shared" si="3"/>
        <v>4760</v>
      </c>
    </row>
    <row r="30" spans="1:15" s="4" customFormat="1" ht="26.25" customHeight="1" x14ac:dyDescent="0.2">
      <c r="A30" s="3">
        <v>22</v>
      </c>
      <c r="B30" s="6" t="s">
        <v>82</v>
      </c>
      <c r="C30" s="11" t="s">
        <v>5</v>
      </c>
      <c r="D30" s="5" t="s">
        <v>7</v>
      </c>
      <c r="E30" s="6" t="s">
        <v>51</v>
      </c>
      <c r="F30" s="7" t="s">
        <v>48</v>
      </c>
      <c r="G30" s="10">
        <f>3757</f>
        <v>3757</v>
      </c>
      <c r="H30" s="10">
        <f>1800</f>
        <v>1800</v>
      </c>
      <c r="I30" s="10">
        <v>375</v>
      </c>
      <c r="J30" s="10">
        <v>250</v>
      </c>
      <c r="K30" s="10">
        <v>1800</v>
      </c>
      <c r="L30" s="10"/>
      <c r="M30" s="10">
        <f>(G30+H30+I30+K30+J30)</f>
        <v>7982</v>
      </c>
      <c r="N30" s="10"/>
      <c r="O30" s="10">
        <v>8015.5</v>
      </c>
    </row>
    <row r="31" spans="1:15" s="4" customFormat="1" ht="26.25" customHeight="1" x14ac:dyDescent="0.2">
      <c r="A31" s="3">
        <v>23</v>
      </c>
      <c r="B31" s="6" t="s">
        <v>83</v>
      </c>
      <c r="C31" s="11" t="s">
        <v>5</v>
      </c>
      <c r="D31" s="5" t="s">
        <v>8</v>
      </c>
      <c r="E31" s="6" t="s">
        <v>85</v>
      </c>
      <c r="F31" s="7" t="s">
        <v>48</v>
      </c>
      <c r="G31" s="10">
        <v>1960</v>
      </c>
      <c r="H31" s="10">
        <v>1400</v>
      </c>
      <c r="I31" s="10"/>
      <c r="J31" s="10">
        <v>250</v>
      </c>
      <c r="K31" s="10">
        <v>1400</v>
      </c>
      <c r="L31" s="10"/>
      <c r="M31" s="10">
        <f>(G31+H31+I31+K31+J31)</f>
        <v>5010</v>
      </c>
      <c r="N31" s="10"/>
      <c r="O31" s="10">
        <v>0</v>
      </c>
    </row>
    <row r="32" spans="1:15" s="4" customFormat="1" ht="26.25" customHeight="1" x14ac:dyDescent="0.2">
      <c r="A32" s="3">
        <v>24</v>
      </c>
      <c r="B32" s="5" t="s">
        <v>19</v>
      </c>
      <c r="C32" s="11" t="s">
        <v>5</v>
      </c>
      <c r="D32" s="5" t="s">
        <v>6</v>
      </c>
      <c r="E32" s="6" t="s">
        <v>34</v>
      </c>
      <c r="F32" s="7" t="s">
        <v>35</v>
      </c>
      <c r="G32" s="10">
        <v>6759</v>
      </c>
      <c r="H32" s="10">
        <v>2000</v>
      </c>
      <c r="I32" s="10">
        <v>375</v>
      </c>
      <c r="J32" s="10">
        <v>250</v>
      </c>
      <c r="K32" s="10">
        <v>2000</v>
      </c>
      <c r="L32" s="10"/>
      <c r="M32" s="10">
        <f t="shared" si="0"/>
        <v>11384</v>
      </c>
      <c r="N32" s="10"/>
      <c r="O32" s="10">
        <v>300.69</v>
      </c>
    </row>
    <row r="33" spans="1:15" s="4" customFormat="1" ht="26.25" customHeight="1" x14ac:dyDescent="0.2">
      <c r="A33" s="3">
        <v>25</v>
      </c>
      <c r="B33" s="6" t="s">
        <v>71</v>
      </c>
      <c r="C33" s="11" t="s">
        <v>5</v>
      </c>
      <c r="D33" s="5" t="s">
        <v>8</v>
      </c>
      <c r="E33" s="6" t="s">
        <v>72</v>
      </c>
      <c r="F33" s="7" t="s">
        <v>35</v>
      </c>
      <c r="G33" s="10">
        <v>1960</v>
      </c>
      <c r="H33" s="10">
        <v>1400</v>
      </c>
      <c r="I33" s="10">
        <v>0</v>
      </c>
      <c r="J33" s="10">
        <v>250</v>
      </c>
      <c r="K33" s="10">
        <v>1400</v>
      </c>
      <c r="L33" s="10"/>
      <c r="M33" s="10">
        <f t="shared" si="0"/>
        <v>5010</v>
      </c>
      <c r="N33" s="10"/>
      <c r="O33" s="10">
        <v>185.11</v>
      </c>
    </row>
    <row r="34" spans="1:15" s="4" customFormat="1" ht="26.25" customHeight="1" x14ac:dyDescent="0.2">
      <c r="A34" s="3">
        <v>26</v>
      </c>
      <c r="B34" s="5" t="s">
        <v>17</v>
      </c>
      <c r="C34" s="11" t="s">
        <v>5</v>
      </c>
      <c r="D34" s="5" t="s">
        <v>6</v>
      </c>
      <c r="E34" s="6" t="s">
        <v>36</v>
      </c>
      <c r="F34" s="7" t="s">
        <v>37</v>
      </c>
      <c r="G34" s="10">
        <v>6759</v>
      </c>
      <c r="H34" s="10">
        <v>2000</v>
      </c>
      <c r="I34" s="10">
        <v>375</v>
      </c>
      <c r="J34" s="10">
        <v>250</v>
      </c>
      <c r="K34" s="10">
        <v>2000</v>
      </c>
      <c r="L34" s="10"/>
      <c r="M34" s="10">
        <f t="shared" si="0"/>
        <v>11384</v>
      </c>
      <c r="N34" s="10"/>
      <c r="O34" s="10">
        <f>+M32-J32</f>
        <v>11134</v>
      </c>
    </row>
    <row r="35" spans="1:15" s="4" customFormat="1" ht="26.25" customHeight="1" x14ac:dyDescent="0.2">
      <c r="A35" s="3">
        <v>27</v>
      </c>
      <c r="B35" s="5" t="s">
        <v>84</v>
      </c>
      <c r="C35" s="11" t="s">
        <v>5</v>
      </c>
      <c r="D35" s="5" t="s">
        <v>6</v>
      </c>
      <c r="E35" s="6" t="s">
        <v>76</v>
      </c>
      <c r="F35" s="7" t="s">
        <v>37</v>
      </c>
      <c r="G35" s="10">
        <v>6759</v>
      </c>
      <c r="H35" s="10">
        <v>2000</v>
      </c>
      <c r="I35" s="10">
        <v>375</v>
      </c>
      <c r="J35" s="10">
        <v>250</v>
      </c>
      <c r="K35" s="10">
        <v>2000</v>
      </c>
      <c r="L35" s="10"/>
      <c r="M35" s="10">
        <f t="shared" si="0"/>
        <v>11384</v>
      </c>
      <c r="N35" s="10"/>
      <c r="O35" s="10">
        <v>3160.11</v>
      </c>
    </row>
    <row r="36" spans="1:15" s="4" customFormat="1" ht="26.25" customHeight="1" x14ac:dyDescent="0.2">
      <c r="A36" s="3">
        <v>28</v>
      </c>
      <c r="B36" s="5" t="s">
        <v>18</v>
      </c>
      <c r="C36" s="11" t="s">
        <v>5</v>
      </c>
      <c r="D36" s="5" t="s">
        <v>6</v>
      </c>
      <c r="E36" s="6" t="s">
        <v>38</v>
      </c>
      <c r="F36" s="7" t="s">
        <v>37</v>
      </c>
      <c r="G36" s="10">
        <v>6759</v>
      </c>
      <c r="H36" s="10">
        <v>2000</v>
      </c>
      <c r="I36" s="10">
        <v>375</v>
      </c>
      <c r="J36" s="10">
        <v>250</v>
      </c>
      <c r="K36" s="10">
        <v>2000</v>
      </c>
      <c r="L36" s="10"/>
      <c r="M36" s="10">
        <f t="shared" si="0"/>
        <v>11384</v>
      </c>
      <c r="N36" s="10"/>
      <c r="O36" s="10">
        <f t="shared" ref="O36" si="4">+M34-J34</f>
        <v>11134</v>
      </c>
    </row>
    <row r="37" spans="1:15" s="13" customFormat="1" ht="10.5" customHeight="1" x14ac:dyDescent="0.2">
      <c r="A37" s="13" t="s">
        <v>92</v>
      </c>
      <c r="G37" s="15"/>
      <c r="H37" s="15"/>
      <c r="I37" s="15"/>
      <c r="J37" s="15"/>
      <c r="M37" s="14"/>
    </row>
    <row r="38" spans="1:15" s="13" customFormat="1" ht="10.5" customHeight="1" x14ac:dyDescent="0.2">
      <c r="M38" s="14"/>
    </row>
    <row r="39" spans="1:15" s="13" customFormat="1" ht="10.5" customHeight="1" x14ac:dyDescent="0.25">
      <c r="B39" s="1"/>
      <c r="C39" s="1"/>
      <c r="D39" s="1"/>
      <c r="E39" s="1"/>
      <c r="F39"/>
      <c r="G39"/>
      <c r="H39"/>
      <c r="I39"/>
      <c r="J39"/>
      <c r="K39"/>
      <c r="L39"/>
      <c r="M39" s="2"/>
    </row>
    <row r="40" spans="1:15" s="13" customFormat="1" ht="51" customHeight="1" x14ac:dyDescent="0.25">
      <c r="B40" s="1"/>
      <c r="C40" s="1"/>
      <c r="D40" s="1"/>
      <c r="E40" s="1"/>
      <c r="F40"/>
      <c r="G40"/>
      <c r="H40"/>
      <c r="I40"/>
      <c r="J40"/>
      <c r="K40"/>
      <c r="L40"/>
      <c r="M40" s="2"/>
    </row>
  </sheetData>
  <mergeCells count="20">
    <mergeCell ref="A7:A8"/>
    <mergeCell ref="B7:B8"/>
    <mergeCell ref="F7:F8"/>
    <mergeCell ref="C7:C8"/>
    <mergeCell ref="D7:D8"/>
    <mergeCell ref="E7:E8"/>
    <mergeCell ref="A1:M1"/>
    <mergeCell ref="A2:M2"/>
    <mergeCell ref="A3:M3"/>
    <mergeCell ref="A5:M5"/>
    <mergeCell ref="A4:M4"/>
    <mergeCell ref="O7:O8"/>
    <mergeCell ref="N7:N8"/>
    <mergeCell ref="M7:M8"/>
    <mergeCell ref="G7:G8"/>
    <mergeCell ref="K7:K8"/>
    <mergeCell ref="J7:J8"/>
    <mergeCell ref="I7:I8"/>
    <mergeCell ref="H7:H8"/>
    <mergeCell ref="L7:L8"/>
  </mergeCells>
  <printOptions horizontalCentered="1"/>
  <pageMargins left="0.23622047244094491" right="0.23622047244094491" top="0.59055118110236227" bottom="0.39370078740157483" header="0.31496062992125984" footer="0.31496062992125984"/>
  <pageSetup paperSize="256" scale="55" orientation="landscape" horizontalDpi="4294967293" r:id="rId1"/>
  <headerFooter>
    <oddFooter xml:space="preserve">&amp;C
</oddFooter>
  </headerFooter>
  <ignoredErrors>
    <ignoredError sqref="C24:C25 C11:C21 C32:C34 C26 C23 C28 C27 C29:C31 C3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Renglón 011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2024-10-28T15:39:04Z</dcterms:modified>
</cp:coreProperties>
</file>