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4ECCB94-82F5-4B5F-9686-398F77E51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011'!$A$1:$M$43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G27" i="1"/>
  <c r="I27" i="1"/>
  <c r="K27" i="1"/>
  <c r="H27" i="1"/>
  <c r="G20" i="1"/>
  <c r="K19" i="1"/>
  <c r="K18" i="1"/>
  <c r="M18" i="1" s="1"/>
  <c r="K17" i="1"/>
  <c r="M24" i="1"/>
  <c r="M29" i="1"/>
  <c r="M22" i="1"/>
  <c r="M14" i="1"/>
  <c r="M28" i="1"/>
  <c r="M12" i="1"/>
  <c r="M13" i="1" l="1"/>
  <c r="M16" i="1"/>
  <c r="M15" i="1"/>
  <c r="M17" i="1"/>
  <c r="M34" i="1"/>
  <c r="M10" i="1"/>
  <c r="M32" i="1" l="1"/>
  <c r="M30" i="1"/>
  <c r="M26" i="1"/>
  <c r="M9" i="1"/>
  <c r="M11" i="1"/>
  <c r="M19" i="1"/>
  <c r="M20" i="1"/>
  <c r="M21" i="1"/>
  <c r="M23" i="1"/>
  <c r="M27" i="1"/>
  <c r="M25" i="1"/>
  <c r="M31" i="1"/>
  <c r="M33" i="1"/>
  <c r="M35" i="1"/>
</calcChain>
</file>

<file path=xl/sharedStrings.xml><?xml version="1.0" encoding="utf-8"?>
<sst xmlns="http://schemas.openxmlformats.org/spreadsheetml/2006/main" count="153" uniqueCount="92">
  <si>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</si>
  <si>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</si>
  <si>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</si>
  <si>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</si>
  <si>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</si>
  <si>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</si>
  <si>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</si>
  <si>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</si>
  <si>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</si>
  <si>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</si>
  <si>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</si>
  <si>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</si>
  <si>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</si>
  <si>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</si>
  <si>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</si>
  <si>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</si>
  <si>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</si>
  <si>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</si>
  <si>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</si>
  <si>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Roberto Luis Tun Reyes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</si>
  <si>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</si>
  <si>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</si>
  <si>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</si>
  <si>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</si>
  <si>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</si>
  <si>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</si>
  <si>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</si>
  <si>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</si>
  <si>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</si>
  <si>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</si>
  <si>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</si>
  <si>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</si>
  <si>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</si>
  <si>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</si>
  <si>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</si>
  <si>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</si>
  <si>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Dirección de Auditoría Interna</t>
  </si>
  <si>
    <t>Stephanie Victoria Morales Fuentes</t>
  </si>
  <si>
    <t>Subdirección de Control Académico</t>
  </si>
  <si>
    <t>Asistente Subdirección Administrativa</t>
  </si>
  <si>
    <t>Carlos Santiago Archila Sapón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</si>
  <si>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</si>
  <si>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</si>
  <si>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</si>
  <si>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</si>
  <si>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</si>
  <si>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</si>
  <si>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</si>
  <si>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</si>
  <si>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</si>
  <si>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</si>
  <si>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</si>
  <si>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Subdirección de Cooperación</t>
  </si>
  <si>
    <t>Dalila del Rosario Enriquez Juarez de Javier</t>
  </si>
  <si>
    <t>Asistente Subdirección de Control Académico</t>
  </si>
  <si>
    <t>Asistente Direccción de Auditoría Interna</t>
  </si>
  <si>
    <t>Jefe de Evaluación y Formación Docente</t>
  </si>
  <si>
    <t>Analista de Admisión</t>
  </si>
  <si>
    <t>Analista de Coordinación y Enlace</t>
  </si>
  <si>
    <t>Evelin Karina González Recinos</t>
  </si>
  <si>
    <t>Analista de Inventarios</t>
  </si>
  <si>
    <t>Marvin René Morataya Coz</t>
  </si>
  <si>
    <t>José Raúl Hernández Virula</t>
  </si>
  <si>
    <t>Claudia Elizabeth Méndez López</t>
  </si>
  <si>
    <t>Analista de Informática</t>
  </si>
  <si>
    <t>Dirección de Informática</t>
  </si>
  <si>
    <t>Luis Eduardo Navarro Orozco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</si>
  <si>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</si>
  <si>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</si>
  <si>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</si>
  <si>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</si>
  <si>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</si>
  <si>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</si>
  <si>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</si>
  <si>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</si>
  <si>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</si>
  <si>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</si>
  <si>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Leslie Guadalupe Turuy Marroquín</t>
  </si>
  <si>
    <t>Karla Jailenne Alejandra Quevedo Rivera</t>
  </si>
  <si>
    <t>Jefe de Registro Académico</t>
  </si>
  <si>
    <t>Andrea María José Melgar Benites</t>
  </si>
  <si>
    <t>Luis Albero Rodas Santos</t>
  </si>
  <si>
    <t>Oscar Alfredo Godoy Segura</t>
  </si>
  <si>
    <t>Heidy Adaly Barahona Avila*</t>
  </si>
  <si>
    <t>Christopher Emanuel Divas Navichoque</t>
  </si>
  <si>
    <t>Andrea María Ortiz Morales</t>
  </si>
  <si>
    <t>José Javier Sulecio Farguharson</t>
  </si>
  <si>
    <t>Nómina  Mensual Noviembre 2025</t>
  </si>
  <si>
    <t>*Finalización de suspensión por gravidez a partir del 24 de octubre 2025</t>
  </si>
  <si>
    <t>Diana Andrea Hiemann Fajardo**</t>
  </si>
  <si>
    <t>**Remoción con efectos a partir del 15/11/2025</t>
  </si>
  <si>
    <t>Emerson Estiben Rodríguez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</si>
</sst>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4" fontId="9" fillId="0" borderId="0" xfId="1" applyFont="1"/>
    <xf numFmtId="44" fontId="5" fillId="0" borderId="0" xfId="1" applyFont="1"/>
    <xf numFmtId="2" fontId="5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44" fontId="5" fillId="0" borderId="0" xfId="0" applyNumberFormat="1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2676522</xdr:colOff>
      <xdr:row>42</xdr:row>
      <xdr:rowOff>10089</xdr:rowOff>
    </xdr:from>
    <xdr:to>
      <xdr:col>11</xdr:col>
      <xdr:colOff>583226</xdr:colOff>
      <xdr:row>43</xdr:row>
      <xdr:rowOff>38665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2990287" y="11585765"/>
          <a:ext cx="11914057" cy="2190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tabSelected="1" view="pageBreakPreview" zoomScale="85" zoomScaleNormal="85" zoomScaleSheetLayoutView="85" workbookViewId="0">
      <selection activeCell="E18" sqref="E18"/>
    </sheetView>
  </sheetViews>
  <sheetFormatPr baseColWidth="10" defaultColWidth="9.140625" defaultRowHeight="15" x14ac:dyDescent="0.25"/>
  <cols>
    <col min="1" max="1" width="4.7109375" customWidth="1"/>
    <col min="2" max="2" width="41.7109375" style="1" customWidth="1"/>
    <col min="3" max="3" width="10" style="1" customWidth="1"/>
    <col min="4" max="4" width="24.42578125" style="1" customWidth="1"/>
    <col min="5" max="5" width="33.28515625" style="1" customWidth="1"/>
    <col min="6" max="6" width="28.7109375" customWidth="1"/>
    <col min="7" max="7" width="14" customWidth="1"/>
    <col min="8" max="8" width="16.140625" customWidth="1"/>
    <col min="9" max="11" width="14" customWidth="1"/>
    <col min="12" max="12" width="13.85546875" customWidth="1"/>
    <col min="13" max="13" width="12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9" ht="9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9" ht="6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5.75" x14ac:dyDescent="0.25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9" ht="15.75" x14ac:dyDescent="0.25">
      <c r="A4" s="33" t="s">
        <v>87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9" ht="15.75" x14ac:dyDescent="0.25">
      <c r="A5" s="32" t="s">
        <v>11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9" ht="3" customHeight="1" x14ac:dyDescent="0.25"/>
    <row r="7" spans="1:19" s="10" customFormat="1" ht="15" customHeight="1" x14ac:dyDescent="0.25">
      <c r="A7" s="26" t="s">
        <v>0</v>
      </c>
      <c r="B7" s="26" t="s">
        <v>13</v>
      </c>
      <c r="C7" s="26" t="s">
        <v>1</v>
      </c>
      <c r="D7" s="30" t="s">
        <v>21</v>
      </c>
      <c r="E7" s="30" t="s">
        <v>22</v>
      </c>
      <c r="F7" s="30" t="s">
        <v>23</v>
      </c>
      <c r="G7" s="26" t="s">
        <v>14</v>
      </c>
      <c r="H7" s="26" t="s">
        <v>2</v>
      </c>
      <c r="I7" s="26" t="s">
        <v>3</v>
      </c>
      <c r="J7" s="26" t="s">
        <v>15</v>
      </c>
      <c r="K7" s="26" t="s">
        <v>16</v>
      </c>
      <c r="L7" s="28" t="s">
        <v>46</v>
      </c>
      <c r="M7" s="26" t="s">
        <v>4</v>
      </c>
    </row>
    <row r="8" spans="1:19" s="10" customFormat="1" ht="15" customHeight="1" x14ac:dyDescent="0.25">
      <c r="A8" s="27"/>
      <c r="B8" s="27"/>
      <c r="C8" s="27"/>
      <c r="D8" s="30"/>
      <c r="E8" s="30"/>
      <c r="F8" s="30"/>
      <c r="G8" s="27"/>
      <c r="H8" s="27"/>
      <c r="I8" s="27"/>
      <c r="J8" s="27"/>
      <c r="K8" s="27"/>
      <c r="L8" s="29"/>
      <c r="M8" s="27"/>
    </row>
    <row r="9" spans="1:19" s="4" customFormat="1" ht="26.25" customHeight="1" x14ac:dyDescent="0.2">
      <c r="A9" s="3">
        <v>1</v>
      </c>
      <c r="B9" s="6" t="s">
        <v>47</v>
      </c>
      <c r="C9" s="9" t="s">
        <v>5</v>
      </c>
      <c r="D9" s="5" t="s">
        <v>44</v>
      </c>
      <c r="E9" s="6" t="s">
        <v>45</v>
      </c>
      <c r="F9" s="7" t="s">
        <v>41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</row>
    <row r="10" spans="1:19" s="4" customFormat="1" ht="26.25" customHeight="1" x14ac:dyDescent="0.2">
      <c r="A10" s="3">
        <v>2</v>
      </c>
      <c r="B10" s="6" t="s">
        <v>51</v>
      </c>
      <c r="C10" s="9" t="s">
        <v>5</v>
      </c>
      <c r="D10" s="5" t="s">
        <v>48</v>
      </c>
      <c r="E10" s="6" t="s">
        <v>49</v>
      </c>
      <c r="F10" s="7" t="s">
        <v>41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</row>
    <row r="11" spans="1:19" s="4" customFormat="1" ht="26.25" customHeight="1" x14ac:dyDescent="0.2">
      <c r="A11" s="3">
        <v>3</v>
      </c>
      <c r="B11" s="6" t="s">
        <v>66</v>
      </c>
      <c r="C11" s="9" t="s">
        <v>5</v>
      </c>
      <c r="D11" s="5" t="s">
        <v>70</v>
      </c>
      <c r="E11" s="6" t="s">
        <v>69</v>
      </c>
      <c r="F11" s="7" t="s">
        <v>41</v>
      </c>
      <c r="G11" s="8">
        <v>2441</v>
      </c>
      <c r="H11" s="8">
        <v>1400</v>
      </c>
      <c r="I11" s="8">
        <v>0</v>
      </c>
      <c r="J11" s="8">
        <v>250</v>
      </c>
      <c r="K11" s="8">
        <v>1400</v>
      </c>
      <c r="L11" s="8"/>
      <c r="M11" s="8">
        <f t="shared" ref="M11:M35" si="0">(G11+H11+I11+K11+J11)</f>
        <v>5491</v>
      </c>
    </row>
    <row r="12" spans="1:19" s="4" customFormat="1" ht="30" x14ac:dyDescent="0.2">
      <c r="A12" s="3">
        <v>4</v>
      </c>
      <c r="B12" s="24" t="s">
        <v>61</v>
      </c>
      <c r="C12" s="9" t="s">
        <v>5</v>
      </c>
      <c r="D12" s="5" t="s">
        <v>20</v>
      </c>
      <c r="E12" s="6" t="s">
        <v>55</v>
      </c>
      <c r="F12" s="7" t="s">
        <v>36</v>
      </c>
      <c r="G12" s="8">
        <v>2120</v>
      </c>
      <c r="H12" s="8">
        <v>1400</v>
      </c>
      <c r="I12" s="8">
        <v>0</v>
      </c>
      <c r="J12" s="8">
        <v>250</v>
      </c>
      <c r="K12" s="8">
        <v>1400</v>
      </c>
      <c r="L12" s="8"/>
      <c r="M12" s="8">
        <f t="shared" ref="M12:M14" si="1">(G12+H12+I12+K12+J12)</f>
        <v>5170</v>
      </c>
    </row>
    <row r="13" spans="1:19" s="4" customFormat="1" ht="27" customHeight="1" x14ac:dyDescent="0.2">
      <c r="A13" s="3">
        <v>5</v>
      </c>
      <c r="B13" s="24" t="s">
        <v>67</v>
      </c>
      <c r="C13" s="9" t="s">
        <v>5</v>
      </c>
      <c r="D13" s="5" t="s">
        <v>7</v>
      </c>
      <c r="E13" s="6" t="s">
        <v>64</v>
      </c>
      <c r="F13" s="7" t="s">
        <v>65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 t="shared" si="1"/>
        <v>7607</v>
      </c>
    </row>
    <row r="14" spans="1:19" s="4" customFormat="1" ht="26.25" customHeight="1" x14ac:dyDescent="0.2">
      <c r="A14" s="3">
        <v>6</v>
      </c>
      <c r="B14" s="5" t="s">
        <v>80</v>
      </c>
      <c r="C14" s="9" t="s">
        <v>5</v>
      </c>
      <c r="D14" s="5" t="s">
        <v>12</v>
      </c>
      <c r="E14" s="6" t="s">
        <v>68</v>
      </c>
      <c r="F14" s="7" t="s">
        <v>25</v>
      </c>
      <c r="G14" s="8">
        <v>1286</v>
      </c>
      <c r="H14" s="8">
        <v>1200</v>
      </c>
      <c r="I14" s="8">
        <v>0</v>
      </c>
      <c r="J14" s="8">
        <v>250</v>
      </c>
      <c r="K14" s="8">
        <v>1264</v>
      </c>
      <c r="L14" s="8"/>
      <c r="M14" s="8">
        <f t="shared" si="1"/>
        <v>4000</v>
      </c>
    </row>
    <row r="15" spans="1:19" s="4" customFormat="1" ht="26.25" customHeight="1" x14ac:dyDescent="0.2">
      <c r="A15" s="3">
        <v>7</v>
      </c>
      <c r="B15" s="5" t="s">
        <v>59</v>
      </c>
      <c r="C15" s="9" t="s">
        <v>5</v>
      </c>
      <c r="D15" s="5" t="s">
        <v>6</v>
      </c>
      <c r="E15" s="6" t="s">
        <v>42</v>
      </c>
      <c r="F15" s="7" t="s">
        <v>25</v>
      </c>
      <c r="G15" s="8">
        <v>6759</v>
      </c>
      <c r="H15" s="8">
        <v>2000</v>
      </c>
      <c r="I15" s="8">
        <v>375</v>
      </c>
      <c r="J15" s="8">
        <v>250</v>
      </c>
      <c r="K15" s="8">
        <v>2000</v>
      </c>
      <c r="L15" s="8"/>
      <c r="M15" s="8">
        <f t="shared" si="0"/>
        <v>11384</v>
      </c>
      <c r="N15" s="19"/>
      <c r="O15" s="14"/>
      <c r="P15" s="15"/>
      <c r="Q15" s="15"/>
      <c r="R15" s="15"/>
      <c r="S15" s="15"/>
    </row>
    <row r="16" spans="1:19" s="4" customFormat="1" ht="26.25" customHeight="1" x14ac:dyDescent="0.2">
      <c r="A16" s="3">
        <v>8</v>
      </c>
      <c r="B16" s="5" t="s">
        <v>71</v>
      </c>
      <c r="C16" s="9" t="s">
        <v>5</v>
      </c>
      <c r="D16" s="5" t="s">
        <v>7</v>
      </c>
      <c r="E16" s="6" t="s">
        <v>60</v>
      </c>
      <c r="F16" s="7" t="s">
        <v>25</v>
      </c>
      <c r="G16" s="8">
        <v>3757</v>
      </c>
      <c r="H16" s="8">
        <v>1800</v>
      </c>
      <c r="I16" s="8">
        <v>375</v>
      </c>
      <c r="J16" s="8">
        <v>250</v>
      </c>
      <c r="K16" s="8">
        <v>1800</v>
      </c>
      <c r="L16" s="8"/>
      <c r="M16" s="8">
        <f t="shared" si="0"/>
        <v>7982</v>
      </c>
      <c r="N16" s="19"/>
      <c r="O16" s="14"/>
      <c r="P16" s="15"/>
      <c r="Q16" s="15"/>
      <c r="R16" s="15"/>
      <c r="S16" s="15"/>
    </row>
    <row r="17" spans="1:18" s="4" customFormat="1" ht="26.25" customHeight="1" x14ac:dyDescent="0.2">
      <c r="A17" s="3">
        <v>9</v>
      </c>
      <c r="B17" s="6" t="s">
        <v>81</v>
      </c>
      <c r="C17" s="9" t="s">
        <v>5</v>
      </c>
      <c r="D17" s="5" t="s">
        <v>9</v>
      </c>
      <c r="E17" s="6" t="s">
        <v>24</v>
      </c>
      <c r="F17" s="7" t="s">
        <v>25</v>
      </c>
      <c r="G17" s="8">
        <v>1105</v>
      </c>
      <c r="H17" s="8">
        <v>1000</v>
      </c>
      <c r="I17" s="8">
        <v>0</v>
      </c>
      <c r="J17" s="8">
        <v>250</v>
      </c>
      <c r="K17" s="8">
        <f>1000+280+339</f>
        <v>1619</v>
      </c>
      <c r="L17" s="8"/>
      <c r="M17" s="8">
        <f t="shared" si="0"/>
        <v>3974</v>
      </c>
    </row>
    <row r="18" spans="1:18" s="4" customFormat="1" ht="26.25" customHeight="1" x14ac:dyDescent="0.2">
      <c r="A18" s="3">
        <v>10</v>
      </c>
      <c r="B18" s="6" t="s">
        <v>91</v>
      </c>
      <c r="C18" s="9" t="s">
        <v>5</v>
      </c>
      <c r="D18" s="5" t="s">
        <v>9</v>
      </c>
      <c r="E18" s="6" t="s">
        <v>24</v>
      </c>
      <c r="F18" s="7" t="s">
        <v>25</v>
      </c>
      <c r="G18" s="8">
        <v>1105</v>
      </c>
      <c r="H18" s="8">
        <v>1000</v>
      </c>
      <c r="I18" s="8">
        <v>0</v>
      </c>
      <c r="J18" s="8">
        <v>250</v>
      </c>
      <c r="K18" s="8">
        <f>1000+280+339</f>
        <v>1619</v>
      </c>
      <c r="L18" s="8"/>
      <c r="M18" s="8">
        <f t="shared" si="0"/>
        <v>3974</v>
      </c>
    </row>
    <row r="19" spans="1:18" s="4" customFormat="1" ht="26.25" customHeight="1" x14ac:dyDescent="0.2">
      <c r="A19" s="3">
        <v>11</v>
      </c>
      <c r="B19" s="6" t="s">
        <v>82</v>
      </c>
      <c r="C19" s="9" t="s">
        <v>5</v>
      </c>
      <c r="D19" s="5" t="s">
        <v>9</v>
      </c>
      <c r="E19" s="6" t="s">
        <v>33</v>
      </c>
      <c r="F19" s="7" t="s">
        <v>25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0"/>
        <v>3974</v>
      </c>
    </row>
    <row r="20" spans="1:18" s="4" customFormat="1" ht="26.25" customHeight="1" x14ac:dyDescent="0.2">
      <c r="A20" s="3">
        <v>12</v>
      </c>
      <c r="B20" s="6" t="s">
        <v>83</v>
      </c>
      <c r="C20" s="9" t="s">
        <v>5</v>
      </c>
      <c r="D20" s="5" t="s">
        <v>6</v>
      </c>
      <c r="E20" s="6" t="s">
        <v>34</v>
      </c>
      <c r="F20" s="7" t="s">
        <v>25</v>
      </c>
      <c r="G20" s="8">
        <f>8503.26</f>
        <v>8503.26</v>
      </c>
      <c r="H20" s="8">
        <v>2516.13</v>
      </c>
      <c r="I20" s="8">
        <v>471.77</v>
      </c>
      <c r="J20" s="8">
        <v>314.52</v>
      </c>
      <c r="K20" s="8">
        <v>2516.13</v>
      </c>
      <c r="L20" s="8"/>
      <c r="M20" s="8">
        <f t="shared" si="0"/>
        <v>14321.810000000001</v>
      </c>
    </row>
    <row r="21" spans="1:18" s="4" customFormat="1" ht="26.25" customHeight="1" x14ac:dyDescent="0.2">
      <c r="A21" s="3">
        <v>13</v>
      </c>
      <c r="B21" s="6" t="s">
        <v>40</v>
      </c>
      <c r="C21" s="9" t="s">
        <v>5</v>
      </c>
      <c r="D21" s="5" t="s">
        <v>6</v>
      </c>
      <c r="E21" s="6" t="s">
        <v>35</v>
      </c>
      <c r="F21" s="7" t="s">
        <v>25</v>
      </c>
      <c r="G21" s="8">
        <v>6759</v>
      </c>
      <c r="H21" s="8">
        <v>2000</v>
      </c>
      <c r="I21" s="8">
        <v>375</v>
      </c>
      <c r="J21" s="8">
        <v>250</v>
      </c>
      <c r="K21" s="8">
        <v>2000</v>
      </c>
      <c r="L21" s="8"/>
      <c r="M21" s="8">
        <f t="shared" si="0"/>
        <v>11384</v>
      </c>
    </row>
    <row r="22" spans="1:18" s="4" customFormat="1" ht="26.25" customHeight="1" x14ac:dyDescent="0.2">
      <c r="A22" s="3">
        <v>14</v>
      </c>
      <c r="B22" s="6" t="s">
        <v>76</v>
      </c>
      <c r="C22" s="9" t="s">
        <v>5</v>
      </c>
      <c r="D22" s="5" t="s">
        <v>6</v>
      </c>
      <c r="E22" s="6" t="s">
        <v>72</v>
      </c>
      <c r="F22" s="7" t="s">
        <v>25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ref="M22" si="2">(G22+H22+I22+K22+J22)</f>
        <v>11384</v>
      </c>
    </row>
    <row r="23" spans="1:18" s="4" customFormat="1" ht="26.25" customHeight="1" x14ac:dyDescent="0.2">
      <c r="A23" s="3">
        <v>15</v>
      </c>
      <c r="B23" s="6" t="s">
        <v>84</v>
      </c>
      <c r="C23" s="9" t="s">
        <v>5</v>
      </c>
      <c r="D23" s="5" t="s">
        <v>8</v>
      </c>
      <c r="E23" s="6" t="s">
        <v>39</v>
      </c>
      <c r="F23" s="7" t="s">
        <v>25</v>
      </c>
      <c r="G23" s="8">
        <v>1960</v>
      </c>
      <c r="H23" s="8">
        <v>1400</v>
      </c>
      <c r="I23" s="8">
        <v>0</v>
      </c>
      <c r="J23" s="8">
        <v>250</v>
      </c>
      <c r="K23" s="8">
        <v>1400</v>
      </c>
      <c r="L23" s="8"/>
      <c r="M23" s="8">
        <f t="shared" si="0"/>
        <v>5010</v>
      </c>
    </row>
    <row r="24" spans="1:18" s="4" customFormat="1" ht="26.25" customHeight="1" x14ac:dyDescent="0.2">
      <c r="A24" s="3">
        <v>16</v>
      </c>
      <c r="B24" s="6" t="s">
        <v>77</v>
      </c>
      <c r="C24" s="9" t="s">
        <v>5</v>
      </c>
      <c r="D24" s="5" t="s">
        <v>20</v>
      </c>
      <c r="E24" s="6" t="s">
        <v>74</v>
      </c>
      <c r="F24" s="7" t="s">
        <v>75</v>
      </c>
      <c r="G24" s="8">
        <v>2120</v>
      </c>
      <c r="H24" s="8">
        <v>1400</v>
      </c>
      <c r="I24" s="8">
        <v>0</v>
      </c>
      <c r="J24" s="8">
        <v>250</v>
      </c>
      <c r="K24" s="8">
        <v>1400</v>
      </c>
      <c r="L24" s="8"/>
      <c r="M24" s="8">
        <f t="shared" si="0"/>
        <v>5170</v>
      </c>
    </row>
    <row r="25" spans="1:18" s="4" customFormat="1" ht="26.25" customHeight="1" x14ac:dyDescent="0.2">
      <c r="A25" s="3">
        <v>17</v>
      </c>
      <c r="B25" s="5" t="s">
        <v>37</v>
      </c>
      <c r="C25" s="9" t="s">
        <v>5</v>
      </c>
      <c r="D25" s="5" t="s">
        <v>6</v>
      </c>
      <c r="E25" s="6" t="s">
        <v>43</v>
      </c>
      <c r="F25" s="7" t="s">
        <v>27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>(G25+H25+I25+K25+J25)</f>
        <v>11384</v>
      </c>
    </row>
    <row r="26" spans="1:18" s="4" customFormat="1" ht="26.25" customHeight="1" x14ac:dyDescent="0.2">
      <c r="A26" s="3">
        <v>18</v>
      </c>
      <c r="B26" s="5" t="s">
        <v>85</v>
      </c>
      <c r="C26" s="9" t="s">
        <v>5</v>
      </c>
      <c r="D26" s="5" t="s">
        <v>6</v>
      </c>
      <c r="E26" s="6" t="s">
        <v>79</v>
      </c>
      <c r="F26" s="7" t="s">
        <v>38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>(G26+H26+I26+K26+J26)</f>
        <v>11384</v>
      </c>
      <c r="O26" s="14"/>
      <c r="P26" s="14"/>
      <c r="Q26" s="14"/>
      <c r="R26" s="14"/>
    </row>
    <row r="27" spans="1:18" s="4" customFormat="1" ht="26.25" customHeight="1" x14ac:dyDescent="0.2">
      <c r="A27" s="3">
        <v>19</v>
      </c>
      <c r="B27" s="5" t="s">
        <v>89</v>
      </c>
      <c r="C27" s="9" t="s">
        <v>5</v>
      </c>
      <c r="D27" s="5" t="s">
        <v>6</v>
      </c>
      <c r="E27" s="6" t="s">
        <v>56</v>
      </c>
      <c r="F27" s="7" t="s">
        <v>27</v>
      </c>
      <c r="G27" s="8">
        <f>(6759/30)*14</f>
        <v>3154.2000000000003</v>
      </c>
      <c r="H27" s="8">
        <f>(2000/30)*14</f>
        <v>933.33333333333337</v>
      </c>
      <c r="I27" s="8">
        <f>(375/30*14)</f>
        <v>175</v>
      </c>
      <c r="J27" s="8">
        <f>8.33333333333333*14</f>
        <v>116.66666666666667</v>
      </c>
      <c r="K27" s="8">
        <f>(2000/30)*14</f>
        <v>933.33333333333337</v>
      </c>
      <c r="L27" s="8"/>
      <c r="M27" s="8">
        <f t="shared" si="0"/>
        <v>5312.5333333333338</v>
      </c>
    </row>
    <row r="28" spans="1:18" s="4" customFormat="1" ht="30" customHeight="1" x14ac:dyDescent="0.2">
      <c r="A28" s="3">
        <v>20</v>
      </c>
      <c r="B28" s="5" t="s">
        <v>86</v>
      </c>
      <c r="C28" s="9" t="s">
        <v>5</v>
      </c>
      <c r="D28" s="5" t="s">
        <v>8</v>
      </c>
      <c r="E28" s="6" t="s">
        <v>54</v>
      </c>
      <c r="F28" s="7" t="s">
        <v>38</v>
      </c>
      <c r="G28" s="8">
        <v>1960</v>
      </c>
      <c r="H28" s="8">
        <v>1400</v>
      </c>
      <c r="I28" s="8">
        <v>0</v>
      </c>
      <c r="J28" s="8">
        <v>250</v>
      </c>
      <c r="K28" s="8">
        <v>1400</v>
      </c>
      <c r="L28" s="8"/>
      <c r="M28" s="8">
        <f t="shared" ref="M28" si="3">(G28+H28+I28+K28+J28)</f>
        <v>5010</v>
      </c>
    </row>
    <row r="29" spans="1:18" s="4" customFormat="1" ht="26.25" customHeight="1" x14ac:dyDescent="0.2">
      <c r="A29" s="3">
        <v>21</v>
      </c>
      <c r="B29" s="5" t="s">
        <v>78</v>
      </c>
      <c r="C29" s="9" t="s">
        <v>5</v>
      </c>
      <c r="D29" s="5" t="s">
        <v>7</v>
      </c>
      <c r="E29" s="6" t="s">
        <v>73</v>
      </c>
      <c r="F29" s="7" t="s">
        <v>26</v>
      </c>
      <c r="G29" s="8">
        <v>3757</v>
      </c>
      <c r="H29" s="8">
        <v>1800</v>
      </c>
      <c r="I29" s="8">
        <v>0</v>
      </c>
      <c r="J29" s="8">
        <v>250</v>
      </c>
      <c r="K29" s="8">
        <v>1800</v>
      </c>
      <c r="L29" s="8"/>
      <c r="M29" s="8">
        <f>(G29+H29+I29+K29+J29)</f>
        <v>7607</v>
      </c>
    </row>
    <row r="30" spans="1:18" s="4" customFormat="1" ht="26.25" customHeight="1" x14ac:dyDescent="0.2">
      <c r="A30" s="3">
        <v>22</v>
      </c>
      <c r="B30" s="6" t="s">
        <v>62</v>
      </c>
      <c r="C30" s="9" t="s">
        <v>5</v>
      </c>
      <c r="D30" s="5" t="s">
        <v>7</v>
      </c>
      <c r="E30" s="6" t="s">
        <v>58</v>
      </c>
      <c r="F30" s="7" t="s">
        <v>52</v>
      </c>
      <c r="G30" s="8">
        <v>3757</v>
      </c>
      <c r="H30" s="8">
        <v>1800</v>
      </c>
      <c r="I30" s="8">
        <v>0</v>
      </c>
      <c r="J30" s="8">
        <v>250</v>
      </c>
      <c r="K30" s="8">
        <v>1800</v>
      </c>
      <c r="L30" s="8"/>
      <c r="M30" s="8">
        <f t="shared" ref="M30" si="4">(G30+H30+I30+K30+J30)</f>
        <v>7607</v>
      </c>
    </row>
    <row r="31" spans="1:18" s="4" customFormat="1" ht="26.25" customHeight="1" x14ac:dyDescent="0.2">
      <c r="A31" s="3">
        <v>23</v>
      </c>
      <c r="B31" s="5" t="s">
        <v>19</v>
      </c>
      <c r="C31" s="9" t="s">
        <v>5</v>
      </c>
      <c r="D31" s="5" t="s">
        <v>6</v>
      </c>
      <c r="E31" s="6" t="s">
        <v>28</v>
      </c>
      <c r="F31" s="7" t="s">
        <v>29</v>
      </c>
      <c r="G31" s="8">
        <v>6759</v>
      </c>
      <c r="H31" s="8">
        <v>2000</v>
      </c>
      <c r="I31" s="8">
        <v>375</v>
      </c>
      <c r="J31" s="8">
        <v>250</v>
      </c>
      <c r="K31" s="8">
        <v>2000</v>
      </c>
      <c r="L31" s="8"/>
      <c r="M31" s="8">
        <f t="shared" si="0"/>
        <v>11384</v>
      </c>
    </row>
    <row r="32" spans="1:18" s="4" customFormat="1" ht="26.25" customHeight="1" x14ac:dyDescent="0.2">
      <c r="A32" s="3">
        <v>24</v>
      </c>
      <c r="B32" s="6" t="s">
        <v>63</v>
      </c>
      <c r="C32" s="9" t="s">
        <v>5</v>
      </c>
      <c r="D32" s="5" t="s">
        <v>7</v>
      </c>
      <c r="E32" s="6" t="s">
        <v>57</v>
      </c>
      <c r="F32" s="7" t="s">
        <v>29</v>
      </c>
      <c r="G32" s="8">
        <v>3757</v>
      </c>
      <c r="H32" s="8">
        <v>1800</v>
      </c>
      <c r="I32" s="8">
        <v>0</v>
      </c>
      <c r="J32" s="8">
        <v>250</v>
      </c>
      <c r="K32" s="8">
        <v>1800</v>
      </c>
      <c r="L32" s="8"/>
      <c r="M32" s="8">
        <f t="shared" si="0"/>
        <v>7607</v>
      </c>
    </row>
    <row r="33" spans="1:13" s="4" customFormat="1" ht="26.25" customHeight="1" x14ac:dyDescent="0.2">
      <c r="A33" s="3">
        <v>25</v>
      </c>
      <c r="B33" s="5" t="s">
        <v>17</v>
      </c>
      <c r="C33" s="9" t="s">
        <v>5</v>
      </c>
      <c r="D33" s="5" t="s">
        <v>6</v>
      </c>
      <c r="E33" s="6" t="s">
        <v>30</v>
      </c>
      <c r="F33" s="7" t="s">
        <v>31</v>
      </c>
      <c r="G33" s="8">
        <v>6759</v>
      </c>
      <c r="H33" s="8">
        <v>2000</v>
      </c>
      <c r="I33" s="8">
        <v>375</v>
      </c>
      <c r="J33" s="8">
        <v>250</v>
      </c>
      <c r="K33" s="8">
        <v>2000</v>
      </c>
      <c r="L33" s="8"/>
      <c r="M33" s="8">
        <f t="shared" si="0"/>
        <v>11384</v>
      </c>
    </row>
    <row r="34" spans="1:13" s="4" customFormat="1" ht="26.25" customHeight="1" x14ac:dyDescent="0.2">
      <c r="A34" s="3">
        <v>26</v>
      </c>
      <c r="B34" s="5" t="s">
        <v>53</v>
      </c>
      <c r="C34" s="9" t="s">
        <v>5</v>
      </c>
      <c r="D34" s="5" t="s">
        <v>6</v>
      </c>
      <c r="E34" s="6" t="s">
        <v>50</v>
      </c>
      <c r="F34" s="7" t="s">
        <v>31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 t="shared" si="0"/>
        <v>11384</v>
      </c>
    </row>
    <row r="35" spans="1:13" s="4" customFormat="1" ht="26.25" customHeight="1" x14ac:dyDescent="0.2">
      <c r="A35" s="3">
        <v>27</v>
      </c>
      <c r="B35" s="5" t="s">
        <v>18</v>
      </c>
      <c r="C35" s="9" t="s">
        <v>5</v>
      </c>
      <c r="D35" s="5" t="s">
        <v>6</v>
      </c>
      <c r="E35" s="6" t="s">
        <v>32</v>
      </c>
      <c r="F35" s="7" t="s">
        <v>31</v>
      </c>
      <c r="G35" s="8">
        <v>6759</v>
      </c>
      <c r="H35" s="8">
        <v>2000</v>
      </c>
      <c r="I35" s="8">
        <v>375</v>
      </c>
      <c r="J35" s="8">
        <v>250</v>
      </c>
      <c r="K35" s="8">
        <v>2000</v>
      </c>
      <c r="L35" s="8"/>
      <c r="M35" s="8">
        <f t="shared" si="0"/>
        <v>11384</v>
      </c>
    </row>
    <row r="36" spans="1:13" s="4" customFormat="1" x14ac:dyDescent="0.2">
      <c r="A36" s="25" t="s">
        <v>88</v>
      </c>
      <c r="B36" s="25"/>
      <c r="C36" s="25"/>
      <c r="D36" s="25"/>
      <c r="E36" s="16"/>
      <c r="F36" s="17"/>
      <c r="G36" s="18"/>
      <c r="H36" s="18"/>
      <c r="I36" s="18"/>
      <c r="J36" s="18"/>
      <c r="K36" s="18"/>
      <c r="L36" s="18"/>
      <c r="M36" s="18"/>
    </row>
    <row r="37" spans="1:13" s="4" customFormat="1" ht="12.75" customHeight="1" x14ac:dyDescent="0.2">
      <c r="A37" s="25" t="s">
        <v>90</v>
      </c>
      <c r="B37" s="25"/>
      <c r="C37" s="25"/>
      <c r="D37" s="25"/>
      <c r="E37" s="16"/>
      <c r="F37" s="17"/>
      <c r="G37" s="18"/>
      <c r="H37" s="18"/>
      <c r="I37" s="18"/>
      <c r="J37" s="18"/>
      <c r="K37" s="18"/>
      <c r="L37" s="18"/>
      <c r="M37" s="18"/>
    </row>
    <row r="38" spans="1:13" s="11" customFormat="1" ht="12.75" customHeight="1" x14ac:dyDescent="0.2">
      <c r="G38" s="13"/>
      <c r="H38" s="13"/>
      <c r="I38" s="13"/>
      <c r="J38" s="13"/>
      <c r="M38" s="12"/>
    </row>
    <row r="39" spans="1:13" s="11" customFormat="1" ht="12.75" customHeight="1" x14ac:dyDescent="0.2">
      <c r="M39" s="12"/>
    </row>
    <row r="40" spans="1:13" s="11" customFormat="1" ht="12.75" customHeight="1" x14ac:dyDescent="0.25">
      <c r="B40" s="20"/>
      <c r="C40" s="20"/>
      <c r="D40" s="20"/>
      <c r="E40" s="1"/>
      <c r="F40"/>
      <c r="G40"/>
      <c r="H40"/>
      <c r="I40"/>
      <c r="J40"/>
      <c r="K40"/>
      <c r="L40"/>
      <c r="M40" s="2"/>
    </row>
    <row r="41" spans="1:13" s="20" customFormat="1" ht="12.75" customHeight="1" x14ac:dyDescent="0.25">
      <c r="E41" s="21"/>
      <c r="F41" s="22"/>
      <c r="G41" s="22"/>
      <c r="H41" s="22"/>
      <c r="I41" s="22"/>
      <c r="J41" s="22"/>
      <c r="K41" s="22"/>
      <c r="L41" s="22"/>
      <c r="M41" s="23"/>
    </row>
    <row r="42" spans="1:13" ht="12.75" customHeight="1" x14ac:dyDescent="0.25">
      <c r="A42" s="20"/>
      <c r="B42" s="20"/>
      <c r="C42" s="20"/>
      <c r="D42" s="20"/>
    </row>
  </sheetData>
  <autoFilter ref="A7:M8" xr:uid="{00000000-0001-0000-0000-000000000000}"/>
  <mergeCells count="20">
    <mergeCell ref="A1:M1"/>
    <mergeCell ref="A2:M2"/>
    <mergeCell ref="A3:M3"/>
    <mergeCell ref="A5:M5"/>
    <mergeCell ref="A4:M4"/>
    <mergeCell ref="A37:D37"/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</mergeCells>
  <printOptions horizontalCentered="1"/>
  <pageMargins left="0.23622047244094491" right="0.23622047244094491" top="0.36" bottom="0.19685039370078741" header="0.39" footer="0"/>
  <pageSetup paperSize="14" scale="60" orientation="landscape" horizontalDpi="4294967293" r:id="rId1"/>
  <headerFooter>
    <oddFooter xml:space="preserve">&amp;C
</oddFooter>
  </headerFooter>
  <ignoredErrors>
    <ignoredError sqref="C33 C35 C31 C27 C14:C15 C23 C11:C12 C17 C19:C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2025-12-05T17:10:38Z</dcterms:modified>
</cp:coreProperties>
</file>