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2091353-D43F-42A8-B7A8-FA22F5AD5E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011'!$A$1:$P$43</definedName>
    <definedName name="_xlnm.Print_Titles" localSheetId="0">'Renglón 011'!$1:$8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H14" i="1"/>
  <c r="G14" i="1"/>
  <c r="K13" i="1"/>
  <c r="J13" i="1"/>
  <c r="H13" i="1"/>
  <c r="G13" i="1"/>
  <c r="M27" i="1"/>
  <c r="M12" i="1"/>
  <c r="M13" i="1" l="1"/>
  <c r="M16" i="1"/>
  <c r="M15" i="1"/>
  <c r="G24" i="1"/>
  <c r="K18" i="1"/>
  <c r="K17" i="1"/>
  <c r="H29" i="1"/>
  <c r="G29" i="1"/>
  <c r="M34" i="1"/>
  <c r="M10" i="1"/>
  <c r="M32" i="1" l="1"/>
  <c r="M30" i="1"/>
  <c r="M23" i="1"/>
  <c r="M26" i="1"/>
  <c r="M9" i="1"/>
  <c r="M11" i="1"/>
  <c r="M17" i="1"/>
  <c r="M18" i="1"/>
  <c r="M19" i="1"/>
  <c r="M20" i="1"/>
  <c r="M21" i="1"/>
  <c r="M25" i="1"/>
  <c r="M28" i="1"/>
  <c r="M22" i="1"/>
  <c r="M24" i="1"/>
  <c r="M31" i="1"/>
  <c r="M33" i="1"/>
  <c r="M35" i="1"/>
  <c r="M29" i="1" l="1"/>
</calcChain>
</file>

<file path=xl/sharedStrings.xml><?xml version="1.0" encoding="utf-8"?>
<sst xmlns="http://schemas.openxmlformats.org/spreadsheetml/2006/main" count="158" uniqueCount="97">
  <si>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</si>
  <si>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</si>
  <si>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</si>
  <si>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</si>
  <si>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</si>
  <si>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</si>
  <si>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</si>
  <si>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</si>
  <si>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</si>
  <si>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</si>
  <si>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</si>
  <si>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</si>
  <si>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</si>
  <si>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</si>
  <si>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</si>
  <si>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</si>
  <si>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</si>
  <si>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</si>
  <si>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</si>
  <si>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</si>
  <si>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</si>
  <si>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</si>
  <si>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</si>
  <si>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</si>
  <si>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</si>
  <si>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</si>
  <si>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</si>
  <si>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</si>
  <si>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</si>
  <si>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</si>
  <si>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</si>
  <si>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</si>
  <si>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</si>
  <si>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</si>
  <si>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</si>
  <si>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</si>
  <si>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</si>
  <si>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</si>
  <si>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</si>
  <si>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</si>
  <si>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</si>
  <si>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</si>
  <si>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</si>
  <si>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</si>
  <si>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</si>
  <si>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</si>
  <si>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</si>
  <si>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</si>
  <si>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</si>
  <si>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</si>
  <si>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</si>
  <si>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</si>
  <si>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</si>
  <si>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</si>
  <si>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</si>
  <si>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</si>
  <si>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</si>
  <si>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</si>
  <si>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</si>
  <si>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</si>
  <si>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</si>
  <si>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BONO 14</t>
  </si>
  <si>
    <t>Cesar Humberto Tello Zapeta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</si>
  <si>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</si>
  <si>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</si>
  <si>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</si>
  <si>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</si>
  <si>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</si>
  <si>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</si>
  <si>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</si>
  <si>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</si>
  <si>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</si>
  <si>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</si>
  <si>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</si>
  <si>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Jefe de Evaluación y Formación Docente</t>
  </si>
  <si>
    <t>Analista de Admisión</t>
  </si>
  <si>
    <t>Analista de Coordinación y Enlace</t>
  </si>
  <si>
    <t>Evelin Karina González Recinos</t>
  </si>
  <si>
    <t>Alva Sucena Rivera Guevara****</t>
  </si>
  <si>
    <t>Analista de Inventarios</t>
  </si>
  <si>
    <t>****Suspensión por maternidad desde el 04 de abril 2025</t>
  </si>
  <si>
    <t>Marvin René Morataya Coz</t>
  </si>
  <si>
    <t>Katherine Michel Monroy Bustamante</t>
  </si>
  <si>
    <t>José Raúl Hernández Virula</t>
  </si>
  <si>
    <t>Claudia Elizabeth Méndez López</t>
  </si>
  <si>
    <t>Analista de Informática</t>
  </si>
  <si>
    <t>Dirección de Informática</t>
  </si>
  <si>
    <t>Nómina  Mensual mayo 2025</t>
  </si>
  <si>
    <t>Luis Eduardo Navarro Orozco*</t>
  </si>
  <si>
    <t>Diana Isabel Alvarez Obando*</t>
  </si>
  <si>
    <t>*Ascenso con efectos a partir del 1 de mayo 2025</t>
  </si>
  <si>
    <t>Rudy Yovany Palma de León**</t>
  </si>
  <si>
    <t>José Javier Sulecio Farguharson**</t>
  </si>
  <si>
    <t>Luis Albero Rodas Santos***</t>
  </si>
  <si>
    <t>Christopher Emanuel Divas Navichoque***</t>
  </si>
  <si>
    <t>**Primer Ingreso a partir del 05 de mayo 2025</t>
  </si>
  <si>
    <t>***En proceso de aprobación bono ajuste al salario mínimo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</si>
</sst>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2676522</xdr:colOff>
      <xdr:row>42</xdr:row>
      <xdr:rowOff>10089</xdr:rowOff>
    </xdr:from>
    <xdr:to>
      <xdr:col>11</xdr:col>
      <xdr:colOff>661668</xdr:colOff>
      <xdr:row>43</xdr:row>
      <xdr:rowOff>38665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90287" y="11585765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showGridLines="0" tabSelected="1" view="pageBreakPreview" zoomScale="85" zoomScaleNormal="85" zoomScaleSheetLayoutView="85" workbookViewId="0">
      <selection activeCell="A13" sqref="A13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" style="2" hidden="1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7"/>
    </row>
    <row r="2" spans="1:22" ht="6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7"/>
    </row>
    <row r="3" spans="1:22" ht="15.75" x14ac:dyDescent="0.25">
      <c r="A3" s="37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8"/>
    </row>
    <row r="4" spans="1:22" ht="15.75" x14ac:dyDescent="0.25">
      <c r="A4" s="38" t="s">
        <v>87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19"/>
    </row>
    <row r="5" spans="1:22" ht="15.75" x14ac:dyDescent="0.25">
      <c r="A5" s="37" t="s">
        <v>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18"/>
    </row>
    <row r="6" spans="1:22" ht="3" customHeight="1" x14ac:dyDescent="0.25"/>
    <row r="7" spans="1:22" s="11" customFormat="1" ht="15" customHeight="1" x14ac:dyDescent="0.25">
      <c r="A7" s="33" t="s">
        <v>0</v>
      </c>
      <c r="B7" s="33" t="s">
        <v>13</v>
      </c>
      <c r="C7" s="33" t="s">
        <v>1</v>
      </c>
      <c r="D7" s="35" t="s">
        <v>21</v>
      </c>
      <c r="E7" s="35" t="s">
        <v>22</v>
      </c>
      <c r="F7" s="35" t="s">
        <v>23</v>
      </c>
      <c r="G7" s="33" t="s">
        <v>14</v>
      </c>
      <c r="H7" s="33" t="s">
        <v>2</v>
      </c>
      <c r="I7" s="33" t="s">
        <v>3</v>
      </c>
      <c r="J7" s="33" t="s">
        <v>15</v>
      </c>
      <c r="K7" s="33" t="s">
        <v>16</v>
      </c>
      <c r="L7" s="39" t="s">
        <v>54</v>
      </c>
      <c r="M7" s="33" t="s">
        <v>4</v>
      </c>
      <c r="N7" s="33" t="s">
        <v>73</v>
      </c>
      <c r="O7" s="33" t="s">
        <v>70</v>
      </c>
      <c r="P7" s="33" t="s">
        <v>61</v>
      </c>
    </row>
    <row r="8" spans="1:22" s="11" customFormat="1" ht="15" customHeight="1" x14ac:dyDescent="0.25">
      <c r="A8" s="34"/>
      <c r="B8" s="34"/>
      <c r="C8" s="34"/>
      <c r="D8" s="35"/>
      <c r="E8" s="35"/>
      <c r="F8" s="35"/>
      <c r="G8" s="34"/>
      <c r="H8" s="34"/>
      <c r="I8" s="34"/>
      <c r="J8" s="34"/>
      <c r="K8" s="34"/>
      <c r="L8" s="40"/>
      <c r="M8" s="34"/>
      <c r="N8" s="34"/>
      <c r="O8" s="34"/>
      <c r="P8" s="34"/>
    </row>
    <row r="9" spans="1:22" s="4" customFormat="1" ht="26.25" customHeight="1" x14ac:dyDescent="0.2">
      <c r="A9" s="3">
        <v>1</v>
      </c>
      <c r="B9" s="6" t="s">
        <v>55</v>
      </c>
      <c r="C9" s="10" t="s">
        <v>5</v>
      </c>
      <c r="D9" s="5" t="s">
        <v>52</v>
      </c>
      <c r="E9" s="6" t="s">
        <v>53</v>
      </c>
      <c r="F9" s="7" t="s">
        <v>49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59</v>
      </c>
      <c r="C10" s="10" t="s">
        <v>5</v>
      </c>
      <c r="D10" s="5" t="s">
        <v>56</v>
      </c>
      <c r="E10" s="6" t="s">
        <v>57</v>
      </c>
      <c r="F10" s="7" t="s">
        <v>49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88</v>
      </c>
      <c r="C11" s="10" t="s">
        <v>5</v>
      </c>
      <c r="D11" s="5" t="s">
        <v>20</v>
      </c>
      <c r="E11" s="6" t="s">
        <v>36</v>
      </c>
      <c r="F11" s="7" t="s">
        <v>37</v>
      </c>
      <c r="G11" s="9">
        <v>2441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5" si="0">(G11+H11+I11+K11+J11)</f>
        <v>5491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31" t="s">
        <v>81</v>
      </c>
      <c r="C12" s="10" t="s">
        <v>5</v>
      </c>
      <c r="D12" s="5" t="s">
        <v>20</v>
      </c>
      <c r="E12" s="6" t="s">
        <v>67</v>
      </c>
      <c r="F12" s="7" t="s">
        <v>39</v>
      </c>
      <c r="G12" s="9">
        <v>2120</v>
      </c>
      <c r="H12" s="9">
        <v>1400</v>
      </c>
      <c r="I12" s="9"/>
      <c r="J12" s="9">
        <v>250</v>
      </c>
      <c r="K12" s="9">
        <v>1400</v>
      </c>
      <c r="L12" s="9"/>
      <c r="M12" s="9">
        <f t="shared" ref="M12:M13" si="1">(G12+H12+I12+K12+J12)</f>
        <v>5170</v>
      </c>
      <c r="N12" s="9"/>
      <c r="O12" s="9">
        <v>200</v>
      </c>
      <c r="P12" s="9"/>
    </row>
    <row r="13" spans="1:22" s="4" customFormat="1" ht="27" customHeight="1" x14ac:dyDescent="0.2">
      <c r="A13" s="3">
        <v>5</v>
      </c>
      <c r="B13" s="31" t="s">
        <v>91</v>
      </c>
      <c r="C13" s="10" t="s">
        <v>5</v>
      </c>
      <c r="D13" s="5" t="s">
        <v>7</v>
      </c>
      <c r="E13" s="6" t="s">
        <v>85</v>
      </c>
      <c r="F13" s="7" t="s">
        <v>86</v>
      </c>
      <c r="G13" s="9">
        <f>121.193548387097*27</f>
        <v>3272.2258064516191</v>
      </c>
      <c r="H13" s="9">
        <f>58.0645161290323*27</f>
        <v>1567.7419354838721</v>
      </c>
      <c r="I13" s="9"/>
      <c r="J13" s="9">
        <f>8.06451612903226*27</f>
        <v>217.741935483871</v>
      </c>
      <c r="K13" s="9">
        <f>58.0645161290323*27</f>
        <v>1567.7419354838721</v>
      </c>
      <c r="L13" s="9"/>
      <c r="M13" s="9">
        <f t="shared" si="1"/>
        <v>6625.4516129032345</v>
      </c>
      <c r="N13" s="9"/>
      <c r="O13" s="9"/>
      <c r="P13" s="9"/>
    </row>
    <row r="14" spans="1:22" s="4" customFormat="1" ht="26.25" customHeight="1" x14ac:dyDescent="0.2">
      <c r="A14" s="3">
        <v>6</v>
      </c>
      <c r="B14" s="5" t="s">
        <v>92</v>
      </c>
      <c r="C14" s="10" t="s">
        <v>5</v>
      </c>
      <c r="D14" s="5" t="s">
        <v>12</v>
      </c>
      <c r="E14" s="6" t="s">
        <v>26</v>
      </c>
      <c r="F14" s="7" t="s">
        <v>25</v>
      </c>
      <c r="G14" s="9">
        <f>41.4838709677419*27</f>
        <v>1120.0645161290313</v>
      </c>
      <c r="H14" s="9">
        <f>38.7096774193548*27</f>
        <v>1045.1612903225796</v>
      </c>
      <c r="I14" s="9">
        <v>0</v>
      </c>
      <c r="J14" s="9">
        <f>8.06451612903226*27</f>
        <v>217.741935483871</v>
      </c>
      <c r="K14" s="9">
        <f>38.7096774193548*27</f>
        <v>1045.1612903225796</v>
      </c>
      <c r="L14" s="9"/>
      <c r="M14" s="9">
        <v>3428.12</v>
      </c>
      <c r="N14" s="9"/>
      <c r="O14" s="9">
        <v>200</v>
      </c>
      <c r="P14" s="9"/>
    </row>
    <row r="15" spans="1:22" s="4" customFormat="1" ht="26.25" customHeight="1" x14ac:dyDescent="0.2">
      <c r="A15" s="3">
        <v>7</v>
      </c>
      <c r="B15" s="5" t="s">
        <v>77</v>
      </c>
      <c r="C15" s="10" t="s">
        <v>5</v>
      </c>
      <c r="D15" s="5" t="s">
        <v>6</v>
      </c>
      <c r="E15" s="6" t="s">
        <v>50</v>
      </c>
      <c r="F15" s="7" t="s">
        <v>25</v>
      </c>
      <c r="G15" s="9">
        <v>6759</v>
      </c>
      <c r="H15" s="9">
        <v>2000</v>
      </c>
      <c r="I15" s="9">
        <v>375</v>
      </c>
      <c r="J15" s="9">
        <v>250</v>
      </c>
      <c r="K15" s="9">
        <v>2000</v>
      </c>
      <c r="L15" s="9"/>
      <c r="M15" s="9">
        <f t="shared" si="0"/>
        <v>11384</v>
      </c>
      <c r="N15" s="9"/>
      <c r="O15" s="9">
        <v>200</v>
      </c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5" t="s">
        <v>82</v>
      </c>
      <c r="C16" s="10" t="s">
        <v>5</v>
      </c>
      <c r="D16" s="5" t="s">
        <v>7</v>
      </c>
      <c r="E16" s="6" t="s">
        <v>79</v>
      </c>
      <c r="F16" s="7" t="s">
        <v>25</v>
      </c>
      <c r="G16" s="9">
        <v>3757</v>
      </c>
      <c r="H16" s="9">
        <v>1800</v>
      </c>
      <c r="I16" s="9">
        <v>375</v>
      </c>
      <c r="J16" s="9">
        <v>250</v>
      </c>
      <c r="K16" s="9">
        <v>1800</v>
      </c>
      <c r="L16" s="9"/>
      <c r="M16" s="9">
        <f t="shared" si="0"/>
        <v>7982</v>
      </c>
      <c r="N16" s="9"/>
      <c r="O16" s="9"/>
      <c r="P16" s="9"/>
      <c r="Q16" s="23"/>
      <c r="R16" s="15"/>
      <c r="S16" s="16"/>
      <c r="T16" s="16"/>
      <c r="U16" s="16"/>
      <c r="V16" s="16"/>
    </row>
    <row r="17" spans="1:21" s="4" customFormat="1" ht="26.25" customHeight="1" x14ac:dyDescent="0.2">
      <c r="A17" s="3">
        <v>9</v>
      </c>
      <c r="B17" s="6" t="s">
        <v>93</v>
      </c>
      <c r="C17" s="10" t="s">
        <v>5</v>
      </c>
      <c r="D17" s="5" t="s">
        <v>9</v>
      </c>
      <c r="E17" s="6" t="s">
        <v>24</v>
      </c>
      <c r="F17" s="7" t="s">
        <v>25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</row>
    <row r="18" spans="1:21" s="4" customFormat="1" ht="26.25" customHeight="1" x14ac:dyDescent="0.2">
      <c r="A18" s="3">
        <v>10</v>
      </c>
      <c r="B18" s="6" t="s">
        <v>94</v>
      </c>
      <c r="C18" s="10" t="s">
        <v>5</v>
      </c>
      <c r="D18" s="5" t="s">
        <v>9</v>
      </c>
      <c r="E18" s="6" t="s">
        <v>34</v>
      </c>
      <c r="F18" s="7" t="s">
        <v>25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si="0"/>
        <v>3635</v>
      </c>
      <c r="N18" s="9"/>
      <c r="O18" s="9">
        <v>200</v>
      </c>
      <c r="P18" s="9"/>
    </row>
    <row r="19" spans="1:21" s="4" customFormat="1" ht="26.25" customHeight="1" x14ac:dyDescent="0.2">
      <c r="A19" s="3">
        <v>11</v>
      </c>
      <c r="B19" s="6" t="s">
        <v>44</v>
      </c>
      <c r="C19" s="10" t="s">
        <v>5</v>
      </c>
      <c r="D19" s="5" t="s">
        <v>6</v>
      </c>
      <c r="E19" s="6" t="s">
        <v>35</v>
      </c>
      <c r="F19" s="7" t="s">
        <v>25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6" t="s">
        <v>47</v>
      </c>
      <c r="C20" s="10" t="s">
        <v>5</v>
      </c>
      <c r="D20" s="5" t="s">
        <v>6</v>
      </c>
      <c r="E20" s="6" t="s">
        <v>38</v>
      </c>
      <c r="F20" s="7" t="s">
        <v>25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6" t="s">
        <v>46</v>
      </c>
      <c r="C21" s="10" t="s">
        <v>5</v>
      </c>
      <c r="D21" s="5" t="s">
        <v>8</v>
      </c>
      <c r="E21" s="6" t="s">
        <v>45</v>
      </c>
      <c r="F21" s="7" t="s">
        <v>25</v>
      </c>
      <c r="G21" s="9">
        <v>1960</v>
      </c>
      <c r="H21" s="9">
        <v>1400</v>
      </c>
      <c r="I21" s="9">
        <v>0</v>
      </c>
      <c r="J21" s="9">
        <v>250</v>
      </c>
      <c r="K21" s="9">
        <v>1400</v>
      </c>
      <c r="L21" s="9"/>
      <c r="M21" s="9">
        <f t="shared" si="0"/>
        <v>5010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5" t="s">
        <v>40</v>
      </c>
      <c r="C22" s="10" t="s">
        <v>5</v>
      </c>
      <c r="D22" s="5" t="s">
        <v>6</v>
      </c>
      <c r="E22" s="6" t="s">
        <v>51</v>
      </c>
      <c r="F22" s="7" t="s">
        <v>28</v>
      </c>
      <c r="G22" s="9">
        <v>6759</v>
      </c>
      <c r="H22" s="9">
        <v>2000</v>
      </c>
      <c r="I22" s="9">
        <v>375</v>
      </c>
      <c r="J22" s="9">
        <v>250</v>
      </c>
      <c r="K22" s="9">
        <v>2000</v>
      </c>
      <c r="L22" s="9"/>
      <c r="M22" s="9">
        <f>(G22+H22+I22+K22+J22)</f>
        <v>11384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5" t="s">
        <v>69</v>
      </c>
      <c r="C23" s="10" t="s">
        <v>5</v>
      </c>
      <c r="D23" s="5" t="s">
        <v>7</v>
      </c>
      <c r="E23" s="6" t="s">
        <v>68</v>
      </c>
      <c r="F23" s="7" t="s">
        <v>28</v>
      </c>
      <c r="G23" s="9">
        <v>3757</v>
      </c>
      <c r="H23" s="9">
        <v>1800</v>
      </c>
      <c r="I23" s="9">
        <v>375</v>
      </c>
      <c r="J23" s="9">
        <v>250</v>
      </c>
      <c r="K23" s="9">
        <v>1800</v>
      </c>
      <c r="L23" s="9"/>
      <c r="M23" s="9">
        <f>(G23+H23+I23+K23+J23)</f>
        <v>7982</v>
      </c>
      <c r="N23" s="9"/>
      <c r="O23" s="9">
        <v>42.08</v>
      </c>
      <c r="P23" s="9"/>
      <c r="R23" s="15"/>
      <c r="S23" s="15"/>
      <c r="T23" s="15"/>
      <c r="U23" s="15"/>
    </row>
    <row r="24" spans="1:21" s="4" customFormat="1" ht="26.25" customHeight="1" x14ac:dyDescent="0.2">
      <c r="A24" s="3">
        <v>16</v>
      </c>
      <c r="B24" s="5" t="s">
        <v>71</v>
      </c>
      <c r="C24" s="10" t="s">
        <v>5</v>
      </c>
      <c r="D24" s="5" t="s">
        <v>8</v>
      </c>
      <c r="E24" s="8" t="s">
        <v>66</v>
      </c>
      <c r="F24" s="7" t="s">
        <v>28</v>
      </c>
      <c r="G24" s="9">
        <f>63.2258064516129*31</f>
        <v>1959.9999999999998</v>
      </c>
      <c r="H24" s="9">
        <v>1400</v>
      </c>
      <c r="I24" s="9">
        <v>0</v>
      </c>
      <c r="J24" s="9">
        <v>250</v>
      </c>
      <c r="K24" s="9">
        <v>1400</v>
      </c>
      <c r="L24" s="9"/>
      <c r="M24" s="9">
        <f>(G24+H24+I24+K24+J24)</f>
        <v>5010</v>
      </c>
      <c r="N24" s="9"/>
      <c r="O24" s="9">
        <v>16.39</v>
      </c>
      <c r="P24" s="9"/>
    </row>
    <row r="25" spans="1:21" s="4" customFormat="1" ht="26.25" customHeight="1" x14ac:dyDescent="0.2">
      <c r="A25" s="3">
        <v>17</v>
      </c>
      <c r="B25" s="5" t="s">
        <v>48</v>
      </c>
      <c r="C25" s="10" t="s">
        <v>5</v>
      </c>
      <c r="D25" s="5" t="s">
        <v>6</v>
      </c>
      <c r="E25" s="6" t="s">
        <v>74</v>
      </c>
      <c r="F25" s="7" t="s">
        <v>28</v>
      </c>
      <c r="G25" s="9">
        <v>6759</v>
      </c>
      <c r="H25" s="9">
        <v>2000</v>
      </c>
      <c r="I25" s="9">
        <v>375</v>
      </c>
      <c r="J25" s="9">
        <v>250</v>
      </c>
      <c r="K25" s="9">
        <v>2000</v>
      </c>
      <c r="L25" s="9"/>
      <c r="M25" s="9">
        <f t="shared" si="0"/>
        <v>11384</v>
      </c>
      <c r="N25" s="9"/>
      <c r="O25" s="9">
        <v>200</v>
      </c>
      <c r="P25" s="9"/>
    </row>
    <row r="26" spans="1:21" s="4" customFormat="1" ht="30" x14ac:dyDescent="0.2">
      <c r="A26" s="3">
        <v>18</v>
      </c>
      <c r="B26" s="5" t="s">
        <v>78</v>
      </c>
      <c r="C26" s="10" t="s">
        <v>5</v>
      </c>
      <c r="D26" s="5" t="s">
        <v>6</v>
      </c>
      <c r="E26" s="6" t="s">
        <v>72</v>
      </c>
      <c r="F26" s="7" t="s">
        <v>41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/>
      <c r="M26" s="9">
        <f t="shared" ref="M26:M27" si="2">(G26+H26+I26+K26+J26)</f>
        <v>0</v>
      </c>
      <c r="N26" s="9"/>
      <c r="O26" s="9">
        <v>200</v>
      </c>
      <c r="P26" s="9"/>
    </row>
    <row r="27" spans="1:21" s="4" customFormat="1" ht="30" customHeight="1" x14ac:dyDescent="0.2">
      <c r="A27" s="3">
        <v>19</v>
      </c>
      <c r="B27" s="5" t="s">
        <v>89</v>
      </c>
      <c r="C27" s="10" t="s">
        <v>5</v>
      </c>
      <c r="D27" s="5" t="s">
        <v>8</v>
      </c>
      <c r="E27" s="6" t="s">
        <v>64</v>
      </c>
      <c r="F27" s="7" t="s">
        <v>41</v>
      </c>
      <c r="G27" s="9">
        <v>1960</v>
      </c>
      <c r="H27" s="9">
        <v>1400</v>
      </c>
      <c r="I27" s="9"/>
      <c r="J27" s="9">
        <v>250</v>
      </c>
      <c r="K27" s="9">
        <v>1400</v>
      </c>
      <c r="L27" s="9"/>
      <c r="M27" s="9">
        <f t="shared" si="2"/>
        <v>5010</v>
      </c>
      <c r="N27" s="9"/>
      <c r="O27" s="9"/>
      <c r="P27" s="9"/>
    </row>
    <row r="28" spans="1:21" s="4" customFormat="1" ht="26.25" customHeight="1" x14ac:dyDescent="0.2">
      <c r="A28" s="3">
        <v>20</v>
      </c>
      <c r="B28" s="5" t="s">
        <v>42</v>
      </c>
      <c r="C28" s="10" t="s">
        <v>5</v>
      </c>
      <c r="D28" s="5" t="s">
        <v>8</v>
      </c>
      <c r="E28" s="6" t="s">
        <v>65</v>
      </c>
      <c r="F28" s="7" t="s">
        <v>27</v>
      </c>
      <c r="G28" s="9">
        <v>1960</v>
      </c>
      <c r="H28" s="9">
        <v>1400</v>
      </c>
      <c r="I28" s="9">
        <v>0</v>
      </c>
      <c r="J28" s="9">
        <v>250</v>
      </c>
      <c r="K28" s="9">
        <v>1400</v>
      </c>
      <c r="L28" s="9"/>
      <c r="M28" s="9">
        <f>(G28+H28+I28+K28+J28)</f>
        <v>5010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6" t="s">
        <v>62</v>
      </c>
      <c r="C29" s="10" t="s">
        <v>5</v>
      </c>
      <c r="D29" s="5" t="s">
        <v>7</v>
      </c>
      <c r="E29" s="6" t="s">
        <v>43</v>
      </c>
      <c r="F29" s="7" t="s">
        <v>41</v>
      </c>
      <c r="G29" s="9">
        <f>3757</f>
        <v>3757</v>
      </c>
      <c r="H29" s="9">
        <f>1800</f>
        <v>1800</v>
      </c>
      <c r="I29" s="9">
        <v>375</v>
      </c>
      <c r="J29" s="9">
        <v>250</v>
      </c>
      <c r="K29" s="9">
        <v>1800</v>
      </c>
      <c r="L29" s="9"/>
      <c r="M29" s="9">
        <f>(G29+H29+I29+K29+J29)</f>
        <v>7982</v>
      </c>
      <c r="N29" s="9"/>
      <c r="O29" s="9">
        <v>108.2</v>
      </c>
      <c r="P29" s="9"/>
    </row>
    <row r="30" spans="1:21" s="4" customFormat="1" ht="26.25" customHeight="1" x14ac:dyDescent="0.2">
      <c r="A30" s="3">
        <v>22</v>
      </c>
      <c r="B30" s="6" t="s">
        <v>83</v>
      </c>
      <c r="C30" s="10" t="s">
        <v>5</v>
      </c>
      <c r="D30" s="5" t="s">
        <v>7</v>
      </c>
      <c r="E30" s="6" t="s">
        <v>76</v>
      </c>
      <c r="F30" s="7" t="s">
        <v>60</v>
      </c>
      <c r="G30" s="9">
        <v>3757</v>
      </c>
      <c r="H30" s="9">
        <v>1800</v>
      </c>
      <c r="I30" s="9"/>
      <c r="J30" s="9">
        <v>250</v>
      </c>
      <c r="K30" s="9">
        <v>1800</v>
      </c>
      <c r="L30" s="9"/>
      <c r="M30" s="9">
        <f t="shared" ref="M30" si="3">(G30+H30+I30+K30+J30)</f>
        <v>7607</v>
      </c>
      <c r="N30" s="9"/>
      <c r="O30" s="9"/>
      <c r="P30" s="9"/>
    </row>
    <row r="31" spans="1:21" s="4" customFormat="1" ht="26.25" customHeight="1" x14ac:dyDescent="0.2">
      <c r="A31" s="3">
        <v>23</v>
      </c>
      <c r="B31" s="5" t="s">
        <v>19</v>
      </c>
      <c r="C31" s="10" t="s">
        <v>5</v>
      </c>
      <c r="D31" s="5" t="s">
        <v>6</v>
      </c>
      <c r="E31" s="6" t="s">
        <v>29</v>
      </c>
      <c r="F31" s="7" t="s">
        <v>30</v>
      </c>
      <c r="G31" s="9">
        <v>6759</v>
      </c>
      <c r="H31" s="9">
        <v>2000</v>
      </c>
      <c r="I31" s="9">
        <v>375</v>
      </c>
      <c r="J31" s="9">
        <v>250</v>
      </c>
      <c r="K31" s="9">
        <v>2000</v>
      </c>
      <c r="L31" s="9"/>
      <c r="M31" s="9">
        <f t="shared" si="0"/>
        <v>11384</v>
      </c>
      <c r="N31" s="9"/>
      <c r="O31" s="9">
        <v>200</v>
      </c>
      <c r="P31" s="9"/>
    </row>
    <row r="32" spans="1:21" s="4" customFormat="1" ht="26.25" customHeight="1" x14ac:dyDescent="0.2">
      <c r="A32" s="3">
        <v>24</v>
      </c>
      <c r="B32" s="6" t="s">
        <v>84</v>
      </c>
      <c r="C32" s="10" t="s">
        <v>5</v>
      </c>
      <c r="D32" s="5" t="s">
        <v>7</v>
      </c>
      <c r="E32" s="6" t="s">
        <v>75</v>
      </c>
      <c r="F32" s="7" t="s">
        <v>30</v>
      </c>
      <c r="G32" s="9">
        <v>3757</v>
      </c>
      <c r="H32" s="9">
        <v>1800</v>
      </c>
      <c r="I32" s="9"/>
      <c r="J32" s="9">
        <v>250</v>
      </c>
      <c r="K32" s="9">
        <v>1800</v>
      </c>
      <c r="L32" s="9"/>
      <c r="M32" s="9">
        <f t="shared" si="0"/>
        <v>7607</v>
      </c>
      <c r="N32" s="9"/>
      <c r="O32" s="9"/>
      <c r="P32" s="9"/>
    </row>
    <row r="33" spans="1:16" s="4" customFormat="1" ht="26.25" customHeight="1" x14ac:dyDescent="0.2">
      <c r="A33" s="3">
        <v>25</v>
      </c>
      <c r="B33" s="5" t="s">
        <v>17</v>
      </c>
      <c r="C33" s="10" t="s">
        <v>5</v>
      </c>
      <c r="D33" s="5" t="s">
        <v>6</v>
      </c>
      <c r="E33" s="6" t="s">
        <v>31</v>
      </c>
      <c r="F33" s="7" t="s">
        <v>32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26</v>
      </c>
      <c r="B34" s="5" t="s">
        <v>63</v>
      </c>
      <c r="C34" s="10" t="s">
        <v>5</v>
      </c>
      <c r="D34" s="5" t="s">
        <v>6</v>
      </c>
      <c r="E34" s="6" t="s">
        <v>58</v>
      </c>
      <c r="F34" s="7" t="s">
        <v>32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/>
      <c r="O34" s="9">
        <v>200</v>
      </c>
      <c r="P34" s="9"/>
    </row>
    <row r="35" spans="1:16" s="4" customFormat="1" ht="26.25" customHeight="1" x14ac:dyDescent="0.2">
      <c r="A35" s="3">
        <v>27</v>
      </c>
      <c r="B35" s="5" t="s">
        <v>18</v>
      </c>
      <c r="C35" s="10" t="s">
        <v>5</v>
      </c>
      <c r="D35" s="5" t="s">
        <v>6</v>
      </c>
      <c r="E35" s="6" t="s">
        <v>33</v>
      </c>
      <c r="F35" s="7" t="s">
        <v>32</v>
      </c>
      <c r="G35" s="9">
        <v>6759</v>
      </c>
      <c r="H35" s="9">
        <v>2000</v>
      </c>
      <c r="I35" s="9">
        <v>375</v>
      </c>
      <c r="J35" s="9">
        <v>250</v>
      </c>
      <c r="K35" s="9">
        <v>2000</v>
      </c>
      <c r="L35" s="9"/>
      <c r="M35" s="9">
        <f t="shared" si="0"/>
        <v>11384</v>
      </c>
      <c r="N35" s="9"/>
      <c r="O35" s="9">
        <v>200</v>
      </c>
      <c r="P35" s="9"/>
    </row>
    <row r="36" spans="1:16" s="4" customFormat="1" x14ac:dyDescent="0.2">
      <c r="A36" s="12" t="s">
        <v>90</v>
      </c>
      <c r="B36" s="28"/>
      <c r="C36" s="29"/>
      <c r="D36" s="30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4" customFormat="1" ht="12.75" customHeight="1" x14ac:dyDescent="0.2">
      <c r="A37" s="12" t="s">
        <v>95</v>
      </c>
      <c r="B37" s="12"/>
      <c r="C37" s="12"/>
      <c r="D37" s="12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12" customFormat="1" ht="12.75" customHeight="1" x14ac:dyDescent="0.2">
      <c r="A38" s="32" t="s">
        <v>96</v>
      </c>
      <c r="B38" s="32"/>
      <c r="C38" s="32"/>
      <c r="D38" s="32"/>
      <c r="G38" s="14"/>
      <c r="H38" s="14"/>
      <c r="I38" s="14"/>
      <c r="J38" s="14"/>
      <c r="M38" s="13"/>
      <c r="N38" s="13"/>
    </row>
    <row r="39" spans="1:16" s="12" customFormat="1" ht="12.75" customHeight="1" x14ac:dyDescent="0.2">
      <c r="A39" s="24" t="s">
        <v>80</v>
      </c>
      <c r="B39" s="24"/>
      <c r="C39" s="24"/>
      <c r="D39" s="24"/>
      <c r="M39" s="13"/>
      <c r="N39" s="13"/>
    </row>
    <row r="40" spans="1:16" s="12" customFormat="1" ht="12.75" customHeight="1" x14ac:dyDescent="0.25">
      <c r="B40" s="24"/>
      <c r="C40" s="24"/>
      <c r="D40" s="24"/>
      <c r="E40" s="1"/>
      <c r="F40"/>
      <c r="G40"/>
      <c r="H40"/>
      <c r="I40"/>
      <c r="J40"/>
      <c r="K40"/>
      <c r="L40"/>
      <c r="M40" s="2"/>
      <c r="N40" s="2"/>
    </row>
    <row r="41" spans="1:16" s="24" customFormat="1" ht="12.75" customHeight="1" x14ac:dyDescent="0.25">
      <c r="E41" s="25"/>
      <c r="F41" s="26"/>
      <c r="G41" s="26"/>
      <c r="H41" s="26"/>
      <c r="I41" s="26"/>
      <c r="J41" s="26"/>
      <c r="K41" s="26"/>
      <c r="L41" s="26"/>
      <c r="M41" s="27"/>
      <c r="N41" s="27"/>
    </row>
    <row r="42" spans="1:16" ht="12.75" customHeight="1" x14ac:dyDescent="0.25">
      <c r="A42" s="24"/>
      <c r="B42" s="24"/>
      <c r="C42" s="24"/>
      <c r="D42" s="24"/>
    </row>
  </sheetData>
  <autoFilter ref="A7:N8" xr:uid="{00000000-0001-0000-0000-000000000000}"/>
  <mergeCells count="22"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  <mergeCell ref="A1:M1"/>
    <mergeCell ref="A2:M2"/>
    <mergeCell ref="A3:M3"/>
    <mergeCell ref="A5:M5"/>
    <mergeCell ref="A4:M4"/>
    <mergeCell ref="A38:D38"/>
    <mergeCell ref="A7:A8"/>
    <mergeCell ref="B7:B8"/>
    <mergeCell ref="F7:F8"/>
    <mergeCell ref="C7:C8"/>
    <mergeCell ref="D7:D8"/>
    <mergeCell ref="E7:E8"/>
  </mergeCells>
  <printOptions horizontalCentered="1"/>
  <pageMargins left="0.23622047244094491" right="0.23622047244094491" top="0.19685039370078741" bottom="0.19685039370078741" header="0.31496062992125984" footer="0"/>
  <pageSetup paperSize="14" scale="65" orientation="landscape" horizontalDpi="4294967293" r:id="rId1"/>
  <headerFooter>
    <oddFooter xml:space="preserve">&amp;C
</oddFooter>
  </headerFooter>
  <ignoredErrors>
    <ignoredError sqref="C33 C35 C31 C24:C26 C14:C15 C28 C17:C21 C11:C12 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 011</vt:lpstr>
      <vt:lpstr>'Renglón 011'!Área_de_impresión</vt:lpstr>
      <vt:lpstr>'Renglón 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2025-06-09T17:02:02Z</dcterms:modified>
</cp:coreProperties>
</file>