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4_{5BFF272B-0FA5-4B88-9F32-6BDF51D27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011'!$A$1:$M$55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35" i="1"/>
  <c r="M33" i="1"/>
  <c r="M29" i="1"/>
  <c r="M28" i="1"/>
  <c r="K18" i="1"/>
  <c r="J18" i="1"/>
  <c r="I18" i="1"/>
  <c r="H18" i="1"/>
  <c r="G18" i="1"/>
  <c r="M12" i="1"/>
  <c r="M11" i="1"/>
  <c r="M10" i="1"/>
  <c r="M9" i="1"/>
  <c r="K21" i="1" l="1"/>
  <c r="K20" i="1"/>
  <c r="M20" i="1" s="1"/>
  <c r="K19" i="1"/>
  <c r="M37" i="1"/>
  <c r="M32" i="1"/>
  <c r="M23" i="1"/>
  <c r="M17" i="1"/>
  <c r="M36" i="1"/>
  <c r="M14" i="1" l="1"/>
  <c r="M24" i="1"/>
  <c r="M22" i="1"/>
  <c r="M19" i="1"/>
  <c r="M25" i="1"/>
  <c r="M13" i="1" l="1"/>
  <c r="M30" i="1"/>
  <c r="M31" i="1"/>
  <c r="M21" i="1"/>
  <c r="M16" i="1"/>
  <c r="M15" i="1"/>
  <c r="M34" i="1"/>
  <c r="M27" i="1"/>
  <c r="M26" i="1"/>
</calcChain>
</file>

<file path=xl/sharedStrings.xml><?xml version="1.0" encoding="utf-8"?>
<sst xmlns="http://schemas.openxmlformats.org/spreadsheetml/2006/main" count="170" uniqueCount="97">
  <si>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</si>
  <si>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</si>
  <si>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</si>
  <si>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</si>
  <si>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</si>
  <si>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</si>
  <si>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</si>
  <si>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</si>
  <si>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</si>
  <si>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</si>
  <si>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</si>
  <si>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</si>
  <si>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</si>
  <si>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</si>
  <si>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</si>
  <si>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</si>
  <si>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</si>
  <si>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</si>
  <si>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</si>
  <si>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</si>
  <si>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</si>
  <si>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</si>
  <si>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</si>
  <si>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</si>
  <si>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</si>
  <si>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</si>
  <si>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</si>
  <si>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</si>
  <si>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</si>
  <si>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</si>
  <si>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</si>
  <si>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</si>
  <si>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</si>
  <si>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</si>
  <si>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</si>
  <si>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Stephanie Victoria Morales Fuentes</t>
  </si>
  <si>
    <t>Subdirección de Control Académico</t>
  </si>
  <si>
    <t>Asistente Subdirección Administrativa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</si>
  <si>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</si>
  <si>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</si>
  <si>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</si>
  <si>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</si>
  <si>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</si>
  <si>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</si>
  <si>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</si>
  <si>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</si>
  <si>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</si>
  <si>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</si>
  <si>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</si>
  <si>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Dalila del Rosario Enriquez Juarez de Javier</t>
  </si>
  <si>
    <t>Asistente Subdirección de Control Académico</t>
  </si>
  <si>
    <t>Jefe de Evaluación y Formación Docente</t>
  </si>
  <si>
    <t>Analista de Admisión</t>
  </si>
  <si>
    <t>Evelin Karina González Recinos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</si>
  <si>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</si>
  <si>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</si>
  <si>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</si>
  <si>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</si>
  <si>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</si>
  <si>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</si>
  <si>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</si>
  <si>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</si>
  <si>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</si>
  <si>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</si>
  <si>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</si>
  <si>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</si>
  <si>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</si>
  <si>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</si>
  <si>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</si>
  <si>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Christopher Emanuel Divas Navichoque</t>
  </si>
  <si>
    <t>José Javier Sulecio Farguharson</t>
  </si>
  <si>
    <t>Heidy Adaly Barahona Avila</t>
  </si>
  <si>
    <t>Nómina  Mensual Febrero 2026</t>
  </si>
  <si>
    <t>Asistente Subdirección Desarrollo Académico</t>
  </si>
  <si>
    <t>Jefe de Desarrollo Curricular</t>
  </si>
  <si>
    <t>Jefe Desarrollo NTIC Aplicados a la Educación</t>
  </si>
  <si>
    <t>Analista de Evaluación de Planes y Curriculo</t>
  </si>
  <si>
    <t>Analista de Registro Académico</t>
  </si>
  <si>
    <t>*Ascenso a partir del 01/02/2026</t>
  </si>
  <si>
    <t>**Traslado a partir del 01/02/2026</t>
  </si>
  <si>
    <t>***Nuevo ingreso a partir del 02/02/2026</t>
  </si>
  <si>
    <t>****Remoción con efectos a partir del 10/02/2026</t>
  </si>
  <si>
    <t>Fabio Andrés Molina Slowing***</t>
  </si>
  <si>
    <t>Marvin René Morataya Coz*</t>
  </si>
  <si>
    <t>Carlos Santiago Archila Sapón****</t>
  </si>
  <si>
    <t>Helen Jeaneth Tuctuc Yupe***</t>
  </si>
  <si>
    <t>Ana Lucía Vásquez Garcia***</t>
  </si>
  <si>
    <t>José Raúl Hernández Virula*</t>
  </si>
  <si>
    <t>Andrea María Ortiz Morales**</t>
  </si>
  <si>
    <t>Claudia Yolanda Donis Martínez***</t>
  </si>
  <si>
    <t>Luis Eduardo Navarro Orozco*</t>
  </si>
  <si>
    <t>Leslie Guadalupe Turuy Marroquín*</t>
  </si>
  <si>
    <t>*****En proceso de aprobación bono ajuste al salario mínimo 2026</t>
  </si>
  <si>
    <t>Emerson Estiben Rodríguez Pérez*****</t>
  </si>
  <si>
    <t>Oscar Alfredo Godoy Segura*****</t>
  </si>
  <si>
    <t>Andrea María José Melgar Benites*****</t>
  </si>
  <si>
    <t>Luis Alberto Rodas Santos*****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</si>
</sst>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52</xdr:row>
      <xdr:rowOff>133354</xdr:rowOff>
    </xdr:from>
    <xdr:to>
      <xdr:col>12</xdr:col>
      <xdr:colOff>212912</xdr:colOff>
      <xdr:row>54</xdr:row>
      <xdr:rowOff>140828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683559" y="15451795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showGridLines="0" tabSelected="1" view="pageBreakPreview" zoomScale="85" zoomScaleNormal="85" zoomScaleSheetLayoutView="85" workbookViewId="0">
      <selection activeCell="A4" sqref="A4:M4"/>
    </sheetView>
  </sheetViews>
  <sheetFormatPr baseColWidth="10" defaultColWidth="9.140625" defaultRowHeight="15" x14ac:dyDescent="0.25"/>
  <cols>
    <col min="1" max="1" width="4.7109375" customWidth="1"/>
    <col min="2" max="2" width="42" style="1" bestFit="1" customWidth="1"/>
    <col min="3" max="3" width="10" style="1" customWidth="1"/>
    <col min="4" max="4" width="34.7109375" style="1" bestFit="1" customWidth="1"/>
    <col min="5" max="5" width="44" style="1" bestFit="1" customWidth="1"/>
    <col min="6" max="6" width="37.28515625" bestFit="1" customWidth="1"/>
    <col min="7" max="7" width="16" customWidth="1"/>
    <col min="8" max="8" width="19" customWidth="1"/>
    <col min="9" max="11" width="14" customWidth="1"/>
    <col min="12" max="12" width="19.28515625" customWidth="1"/>
    <col min="13" max="13" width="13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6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x14ac:dyDescent="0.25">
      <c r="A3" s="22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.75" x14ac:dyDescent="0.25">
      <c r="A4" s="23" t="s">
        <v>72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.75" x14ac:dyDescent="0.25">
      <c r="A5" s="22" t="s">
        <v>11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3" customHeight="1" x14ac:dyDescent="0.25"/>
    <row r="7" spans="1:13" s="10" customFormat="1" ht="15" customHeight="1" x14ac:dyDescent="0.25">
      <c r="A7" s="18" t="s">
        <v>0</v>
      </c>
      <c r="B7" s="18" t="s">
        <v>13</v>
      </c>
      <c r="C7" s="18" t="s">
        <v>1</v>
      </c>
      <c r="D7" s="20" t="s">
        <v>20</v>
      </c>
      <c r="E7" s="20" t="s">
        <v>21</v>
      </c>
      <c r="F7" s="20" t="s">
        <v>22</v>
      </c>
      <c r="G7" s="18" t="s">
        <v>14</v>
      </c>
      <c r="H7" s="18" t="s">
        <v>2</v>
      </c>
      <c r="I7" s="18" t="s">
        <v>3</v>
      </c>
      <c r="J7" s="18" t="s">
        <v>15</v>
      </c>
      <c r="K7" s="18" t="s">
        <v>16</v>
      </c>
      <c r="L7" s="18" t="s">
        <v>43</v>
      </c>
      <c r="M7" s="18" t="s">
        <v>4</v>
      </c>
    </row>
    <row r="8" spans="1:13" s="10" customFormat="1" ht="15" customHeight="1" x14ac:dyDescent="0.25">
      <c r="A8" s="19"/>
      <c r="B8" s="19"/>
      <c r="C8" s="19"/>
      <c r="D8" s="20"/>
      <c r="E8" s="20"/>
      <c r="F8" s="20"/>
      <c r="G8" s="19"/>
      <c r="H8" s="19"/>
      <c r="I8" s="19"/>
      <c r="J8" s="19"/>
      <c r="K8" s="19"/>
      <c r="L8" s="19"/>
      <c r="M8" s="19"/>
    </row>
    <row r="9" spans="1:13" s="4" customFormat="1" ht="32.1" customHeight="1" x14ac:dyDescent="0.2">
      <c r="A9" s="3">
        <v>1</v>
      </c>
      <c r="B9" s="6" t="s">
        <v>44</v>
      </c>
      <c r="C9" s="9" t="s">
        <v>5</v>
      </c>
      <c r="D9" s="5" t="s">
        <v>41</v>
      </c>
      <c r="E9" s="6" t="s">
        <v>42</v>
      </c>
      <c r="F9" s="7" t="s">
        <v>38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</row>
    <row r="10" spans="1:13" s="4" customFormat="1" ht="32.1" customHeight="1" x14ac:dyDescent="0.2">
      <c r="A10" s="3">
        <v>2</v>
      </c>
      <c r="B10" s="6" t="s">
        <v>48</v>
      </c>
      <c r="C10" s="9" t="s">
        <v>5</v>
      </c>
      <c r="D10" s="5" t="s">
        <v>45</v>
      </c>
      <c r="E10" s="6" t="s">
        <v>46</v>
      </c>
      <c r="F10" s="7" t="s">
        <v>38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</row>
    <row r="11" spans="1:13" s="4" customFormat="1" ht="32.1" customHeight="1" x14ac:dyDescent="0.2">
      <c r="A11" s="3">
        <v>3</v>
      </c>
      <c r="B11" s="6" t="s">
        <v>82</v>
      </c>
      <c r="C11" s="9" t="s">
        <v>5</v>
      </c>
      <c r="D11" s="5" t="s">
        <v>61</v>
      </c>
      <c r="E11" s="6" t="s">
        <v>60</v>
      </c>
      <c r="F11" s="7" t="s">
        <v>38</v>
      </c>
      <c r="G11" s="8">
        <v>2353.821428571428</v>
      </c>
      <c r="H11" s="8">
        <v>1350</v>
      </c>
      <c r="I11" s="8">
        <v>0</v>
      </c>
      <c r="J11" s="8">
        <v>241.07142857142861</v>
      </c>
      <c r="K11" s="8">
        <v>1350</v>
      </c>
      <c r="L11" s="8"/>
      <c r="M11" s="8">
        <f>(G11+H11+I11+K11+J11)</f>
        <v>5294.892857142856</v>
      </c>
    </row>
    <row r="12" spans="1:13" s="4" customFormat="1" ht="32.1" customHeight="1" x14ac:dyDescent="0.2">
      <c r="A12" s="3">
        <v>4</v>
      </c>
      <c r="B12" s="6" t="s">
        <v>83</v>
      </c>
      <c r="C12" s="9" t="s">
        <v>5</v>
      </c>
      <c r="D12" s="5" t="s">
        <v>6</v>
      </c>
      <c r="E12" s="6" t="s">
        <v>27</v>
      </c>
      <c r="F12" s="7" t="s">
        <v>28</v>
      </c>
      <c r="G12" s="8">
        <v>6759</v>
      </c>
      <c r="H12" s="8">
        <v>2000</v>
      </c>
      <c r="I12" s="8">
        <v>375</v>
      </c>
      <c r="J12" s="8">
        <v>250</v>
      </c>
      <c r="K12" s="8">
        <v>2000</v>
      </c>
      <c r="L12" s="8"/>
      <c r="M12" s="8">
        <f>(G12+H12+I12+K12+J12)</f>
        <v>11384</v>
      </c>
    </row>
    <row r="13" spans="1:13" s="4" customFormat="1" ht="32.1" customHeight="1" x14ac:dyDescent="0.2">
      <c r="A13" s="3">
        <v>5</v>
      </c>
      <c r="B13" s="6" t="s">
        <v>55</v>
      </c>
      <c r="C13" s="9" t="s">
        <v>5</v>
      </c>
      <c r="D13" s="5" t="s">
        <v>7</v>
      </c>
      <c r="E13" s="6" t="s">
        <v>52</v>
      </c>
      <c r="F13" s="7" t="s">
        <v>28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>(G13+H13+I13+K13+J13)</f>
        <v>7607</v>
      </c>
    </row>
    <row r="14" spans="1:13" s="4" customFormat="1" ht="32.1" customHeight="1" x14ac:dyDescent="0.2">
      <c r="A14" s="3">
        <v>6</v>
      </c>
      <c r="B14" s="6" t="s">
        <v>58</v>
      </c>
      <c r="C14" s="9" t="s">
        <v>5</v>
      </c>
      <c r="D14" s="5" t="s">
        <v>7</v>
      </c>
      <c r="E14" s="6" t="s">
        <v>56</v>
      </c>
      <c r="F14" s="7" t="s">
        <v>57</v>
      </c>
      <c r="G14" s="8">
        <v>3757</v>
      </c>
      <c r="H14" s="8">
        <v>1800</v>
      </c>
      <c r="I14" s="8">
        <v>0</v>
      </c>
      <c r="J14" s="8">
        <v>250</v>
      </c>
      <c r="K14" s="8">
        <v>1800</v>
      </c>
      <c r="L14" s="8"/>
      <c r="M14" s="8">
        <f t="shared" ref="M14" si="0">(G14+H14+I14+K14+J14)</f>
        <v>7607</v>
      </c>
    </row>
    <row r="15" spans="1:13" s="4" customFormat="1" ht="32.1" customHeight="1" x14ac:dyDescent="0.2">
      <c r="A15" s="3">
        <v>7</v>
      </c>
      <c r="B15" s="6" t="s">
        <v>69</v>
      </c>
      <c r="C15" s="9" t="s">
        <v>5</v>
      </c>
      <c r="D15" s="5" t="s">
        <v>8</v>
      </c>
      <c r="E15" s="6" t="s">
        <v>37</v>
      </c>
      <c r="F15" s="7" t="s">
        <v>24</v>
      </c>
      <c r="G15" s="8">
        <v>1960</v>
      </c>
      <c r="H15" s="8">
        <v>1400</v>
      </c>
      <c r="I15" s="8">
        <v>0</v>
      </c>
      <c r="J15" s="8">
        <v>250</v>
      </c>
      <c r="K15" s="8">
        <v>1400</v>
      </c>
      <c r="L15" s="8"/>
      <c r="M15" s="8">
        <f t="shared" ref="M15:M22" si="1">(G15+H15+I15+K15+J15)</f>
        <v>5010</v>
      </c>
    </row>
    <row r="16" spans="1:13" s="4" customFormat="1" ht="32.1" customHeight="1" x14ac:dyDescent="0.2">
      <c r="A16" s="3">
        <v>8</v>
      </c>
      <c r="B16" s="6" t="s">
        <v>71</v>
      </c>
      <c r="C16" s="9" t="s">
        <v>5</v>
      </c>
      <c r="D16" s="5" t="s">
        <v>6</v>
      </c>
      <c r="E16" s="6" t="s">
        <v>33</v>
      </c>
      <c r="F16" s="7" t="s">
        <v>24</v>
      </c>
      <c r="G16" s="8">
        <v>6759</v>
      </c>
      <c r="H16" s="8">
        <v>2000</v>
      </c>
      <c r="I16" s="8">
        <v>375</v>
      </c>
      <c r="J16" s="8">
        <v>250</v>
      </c>
      <c r="K16" s="8">
        <v>2000</v>
      </c>
      <c r="L16" s="8"/>
      <c r="M16" s="8">
        <f t="shared" si="1"/>
        <v>11384</v>
      </c>
    </row>
    <row r="17" spans="1:13" s="4" customFormat="1" ht="32.1" customHeight="1" x14ac:dyDescent="0.2">
      <c r="A17" s="3">
        <v>9</v>
      </c>
      <c r="B17" s="6" t="s">
        <v>95</v>
      </c>
      <c r="C17" s="9" t="s">
        <v>5</v>
      </c>
      <c r="D17" s="5" t="s">
        <v>12</v>
      </c>
      <c r="E17" s="6" t="s">
        <v>59</v>
      </c>
      <c r="F17" s="7" t="s">
        <v>24</v>
      </c>
      <c r="G17" s="8">
        <v>1286</v>
      </c>
      <c r="H17" s="8">
        <v>1200</v>
      </c>
      <c r="I17" s="8">
        <v>0</v>
      </c>
      <c r="J17" s="8">
        <v>250</v>
      </c>
      <c r="K17" s="8">
        <v>1264</v>
      </c>
      <c r="L17" s="8"/>
      <c r="M17" s="8">
        <f t="shared" si="1"/>
        <v>4000</v>
      </c>
    </row>
    <row r="18" spans="1:13" s="4" customFormat="1" ht="32.1" customHeight="1" x14ac:dyDescent="0.2">
      <c r="A18" s="3">
        <v>10</v>
      </c>
      <c r="B18" s="6" t="s">
        <v>84</v>
      </c>
      <c r="C18" s="9" t="s">
        <v>5</v>
      </c>
      <c r="D18" s="5" t="s">
        <v>6</v>
      </c>
      <c r="E18" s="6" t="s">
        <v>34</v>
      </c>
      <c r="F18" s="7" t="s">
        <v>24</v>
      </c>
      <c r="G18" s="8">
        <f>241.392857142857*9</f>
        <v>2172.5357142857142</v>
      </c>
      <c r="H18" s="8">
        <f>71.4285714285714*9</f>
        <v>642.85714285714289</v>
      </c>
      <c r="I18" s="8">
        <f>13.3928571428571*9</f>
        <v>120.53571428571428</v>
      </c>
      <c r="J18" s="8">
        <f>8.92857142857143*9</f>
        <v>80.357142857142861</v>
      </c>
      <c r="K18" s="8">
        <f>71.4285714285714*9</f>
        <v>642.85714285714289</v>
      </c>
      <c r="L18" s="8"/>
      <c r="M18" s="8">
        <f t="shared" si="1"/>
        <v>3659.1428571428564</v>
      </c>
    </row>
    <row r="19" spans="1:13" s="4" customFormat="1" ht="32.1" customHeight="1" x14ac:dyDescent="0.2">
      <c r="A19" s="3">
        <v>11</v>
      </c>
      <c r="B19" s="6" t="s">
        <v>96</v>
      </c>
      <c r="C19" s="9" t="s">
        <v>5</v>
      </c>
      <c r="D19" s="5" t="s">
        <v>9</v>
      </c>
      <c r="E19" s="6" t="s">
        <v>23</v>
      </c>
      <c r="F19" s="7" t="s">
        <v>24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1"/>
        <v>3974</v>
      </c>
    </row>
    <row r="20" spans="1:13" s="4" customFormat="1" ht="32.1" customHeight="1" x14ac:dyDescent="0.2">
      <c r="A20" s="3">
        <v>12</v>
      </c>
      <c r="B20" s="6" t="s">
        <v>93</v>
      </c>
      <c r="C20" s="9" t="s">
        <v>5</v>
      </c>
      <c r="D20" s="5" t="s">
        <v>9</v>
      </c>
      <c r="E20" s="6" t="s">
        <v>23</v>
      </c>
      <c r="F20" s="7" t="s">
        <v>24</v>
      </c>
      <c r="G20" s="8">
        <v>1105</v>
      </c>
      <c r="H20" s="8">
        <v>1000</v>
      </c>
      <c r="I20" s="8">
        <v>0</v>
      </c>
      <c r="J20" s="8">
        <v>250</v>
      </c>
      <c r="K20" s="8">
        <f>1000+280+339</f>
        <v>1619</v>
      </c>
      <c r="L20" s="8"/>
      <c r="M20" s="8">
        <f t="shared" si="1"/>
        <v>3974</v>
      </c>
    </row>
    <row r="21" spans="1:13" s="4" customFormat="1" ht="32.1" customHeight="1" x14ac:dyDescent="0.2">
      <c r="A21" s="3">
        <v>13</v>
      </c>
      <c r="B21" s="6" t="s">
        <v>94</v>
      </c>
      <c r="C21" s="9" t="s">
        <v>5</v>
      </c>
      <c r="D21" s="5" t="s">
        <v>9</v>
      </c>
      <c r="E21" s="6" t="s">
        <v>32</v>
      </c>
      <c r="F21" s="7" t="s">
        <v>24</v>
      </c>
      <c r="G21" s="8">
        <v>1105</v>
      </c>
      <c r="H21" s="8">
        <v>1000</v>
      </c>
      <c r="I21" s="8">
        <v>0</v>
      </c>
      <c r="J21" s="8">
        <v>250</v>
      </c>
      <c r="K21" s="8">
        <f>1000+280+339</f>
        <v>1619</v>
      </c>
      <c r="L21" s="8"/>
      <c r="M21" s="8">
        <f t="shared" si="1"/>
        <v>3974</v>
      </c>
    </row>
    <row r="22" spans="1:13" s="4" customFormat="1" ht="32.1" customHeight="1" x14ac:dyDescent="0.2">
      <c r="A22" s="3">
        <v>14</v>
      </c>
      <c r="B22" s="6" t="s">
        <v>53</v>
      </c>
      <c r="C22" s="9" t="s">
        <v>5</v>
      </c>
      <c r="D22" s="5" t="s">
        <v>6</v>
      </c>
      <c r="E22" s="6" t="s">
        <v>39</v>
      </c>
      <c r="F22" s="7" t="s">
        <v>24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si="1"/>
        <v>11384</v>
      </c>
    </row>
    <row r="23" spans="1:13" s="4" customFormat="1" ht="32.1" customHeight="1" x14ac:dyDescent="0.2">
      <c r="A23" s="3">
        <v>15</v>
      </c>
      <c r="B23" s="6" t="s">
        <v>67</v>
      </c>
      <c r="C23" s="9" t="s">
        <v>5</v>
      </c>
      <c r="D23" s="5" t="s">
        <v>6</v>
      </c>
      <c r="E23" s="6" t="s">
        <v>63</v>
      </c>
      <c r="F23" s="7" t="s">
        <v>24</v>
      </c>
      <c r="G23" s="8">
        <v>6759</v>
      </c>
      <c r="H23" s="8">
        <v>2000</v>
      </c>
      <c r="I23" s="8">
        <v>375</v>
      </c>
      <c r="J23" s="8">
        <v>250</v>
      </c>
      <c r="K23" s="8">
        <v>2000</v>
      </c>
      <c r="L23" s="8"/>
      <c r="M23" s="8">
        <f t="shared" ref="M23" si="2">(G23+H23+I23+K23+J23)</f>
        <v>11384</v>
      </c>
    </row>
    <row r="24" spans="1:13" s="4" customFormat="1" ht="32.1" customHeight="1" x14ac:dyDescent="0.2">
      <c r="A24" s="3">
        <v>16</v>
      </c>
      <c r="B24" s="6" t="s">
        <v>62</v>
      </c>
      <c r="C24" s="9" t="s">
        <v>5</v>
      </c>
      <c r="D24" s="5" t="s">
        <v>7</v>
      </c>
      <c r="E24" s="6" t="s">
        <v>54</v>
      </c>
      <c r="F24" s="7" t="s">
        <v>24</v>
      </c>
      <c r="G24" s="8">
        <v>3757</v>
      </c>
      <c r="H24" s="8">
        <v>1800</v>
      </c>
      <c r="I24" s="8">
        <v>375</v>
      </c>
      <c r="J24" s="8">
        <v>250</v>
      </c>
      <c r="K24" s="8">
        <v>1800</v>
      </c>
      <c r="L24" s="8"/>
      <c r="M24" s="8">
        <f t="shared" ref="M24:M29" si="3">(G24+H24+I24+K24+J24)</f>
        <v>7982</v>
      </c>
    </row>
    <row r="25" spans="1:13" s="4" customFormat="1" ht="32.1" customHeight="1" x14ac:dyDescent="0.2">
      <c r="A25" s="3">
        <v>17</v>
      </c>
      <c r="B25" s="6" t="s">
        <v>49</v>
      </c>
      <c r="C25" s="9" t="s">
        <v>5</v>
      </c>
      <c r="D25" s="5" t="s">
        <v>6</v>
      </c>
      <c r="E25" s="6" t="s">
        <v>47</v>
      </c>
      <c r="F25" s="7" t="s">
        <v>30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 t="shared" si="3"/>
        <v>11384</v>
      </c>
    </row>
    <row r="26" spans="1:13" s="4" customFormat="1" ht="32.1" customHeight="1" x14ac:dyDescent="0.2">
      <c r="A26" s="3">
        <v>18</v>
      </c>
      <c r="B26" s="6" t="s">
        <v>18</v>
      </c>
      <c r="C26" s="9" t="s">
        <v>5</v>
      </c>
      <c r="D26" s="5" t="s">
        <v>6</v>
      </c>
      <c r="E26" s="6" t="s">
        <v>31</v>
      </c>
      <c r="F26" s="7" t="s">
        <v>30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 t="shared" si="3"/>
        <v>11384</v>
      </c>
    </row>
    <row r="27" spans="1:13" s="4" customFormat="1" ht="32.1" customHeight="1" x14ac:dyDescent="0.2">
      <c r="A27" s="3">
        <v>19</v>
      </c>
      <c r="B27" s="6" t="s">
        <v>17</v>
      </c>
      <c r="C27" s="9" t="s">
        <v>5</v>
      </c>
      <c r="D27" s="5" t="s">
        <v>6</v>
      </c>
      <c r="E27" s="6" t="s">
        <v>29</v>
      </c>
      <c r="F27" s="7" t="s">
        <v>30</v>
      </c>
      <c r="G27" s="8">
        <v>6759</v>
      </c>
      <c r="H27" s="8">
        <v>2000</v>
      </c>
      <c r="I27" s="8">
        <v>375</v>
      </c>
      <c r="J27" s="8">
        <v>250</v>
      </c>
      <c r="K27" s="8">
        <v>2000</v>
      </c>
      <c r="L27" s="8"/>
      <c r="M27" s="8">
        <f t="shared" si="3"/>
        <v>11384</v>
      </c>
    </row>
    <row r="28" spans="1:13" s="4" customFormat="1" ht="32.1" customHeight="1" x14ac:dyDescent="0.2">
      <c r="A28" s="3">
        <v>20</v>
      </c>
      <c r="B28" s="6" t="s">
        <v>85</v>
      </c>
      <c r="C28" s="9" t="s">
        <v>5</v>
      </c>
      <c r="D28" s="5" t="s">
        <v>19</v>
      </c>
      <c r="E28" s="6" t="s">
        <v>65</v>
      </c>
      <c r="F28" s="7" t="s">
        <v>66</v>
      </c>
      <c r="G28" s="8">
        <v>2044.2857142857138</v>
      </c>
      <c r="H28" s="8">
        <v>1350</v>
      </c>
      <c r="I28" s="8">
        <v>0</v>
      </c>
      <c r="J28" s="8">
        <v>241.07142857142861</v>
      </c>
      <c r="K28" s="8">
        <v>1350</v>
      </c>
      <c r="L28" s="8"/>
      <c r="M28" s="8">
        <f t="shared" si="3"/>
        <v>4985.3571428571422</v>
      </c>
    </row>
    <row r="29" spans="1:13" s="4" customFormat="1" ht="32.1" customHeight="1" x14ac:dyDescent="0.2">
      <c r="A29" s="3">
        <v>21</v>
      </c>
      <c r="B29" s="6" t="s">
        <v>86</v>
      </c>
      <c r="C29" s="9" t="s">
        <v>5</v>
      </c>
      <c r="D29" s="5" t="s">
        <v>8</v>
      </c>
      <c r="E29" s="6" t="s">
        <v>73</v>
      </c>
      <c r="F29" s="7" t="s">
        <v>25</v>
      </c>
      <c r="G29" s="8">
        <v>1890</v>
      </c>
      <c r="H29" s="8">
        <v>1350</v>
      </c>
      <c r="I29" s="8">
        <v>0</v>
      </c>
      <c r="J29" s="8">
        <v>241.07142857142861</v>
      </c>
      <c r="K29" s="8">
        <v>1350</v>
      </c>
      <c r="L29" s="8"/>
      <c r="M29" s="8">
        <f t="shared" si="3"/>
        <v>4831.0714285714284</v>
      </c>
    </row>
    <row r="30" spans="1:13" s="4" customFormat="1" ht="32.1" customHeight="1" x14ac:dyDescent="0.2">
      <c r="A30" s="3">
        <v>22</v>
      </c>
      <c r="B30" s="6" t="s">
        <v>87</v>
      </c>
      <c r="C30" s="9" t="s">
        <v>5</v>
      </c>
      <c r="D30" s="5" t="s">
        <v>6</v>
      </c>
      <c r="E30" s="6" t="s">
        <v>75</v>
      </c>
      <c r="F30" s="7" t="s">
        <v>25</v>
      </c>
      <c r="G30" s="8">
        <v>6759</v>
      </c>
      <c r="H30" s="8">
        <v>2000</v>
      </c>
      <c r="I30" s="8">
        <v>0</v>
      </c>
      <c r="J30" s="8">
        <v>250</v>
      </c>
      <c r="K30" s="8">
        <v>2000</v>
      </c>
      <c r="L30" s="8"/>
      <c r="M30" s="8">
        <f t="shared" ref="M30" si="4">(G30+H30+I30+K30+J30)</f>
        <v>11009</v>
      </c>
    </row>
    <row r="31" spans="1:13" s="4" customFormat="1" ht="32.1" customHeight="1" x14ac:dyDescent="0.2">
      <c r="A31" s="3">
        <v>23</v>
      </c>
      <c r="B31" s="6" t="s">
        <v>88</v>
      </c>
      <c r="C31" s="9" t="s">
        <v>5</v>
      </c>
      <c r="D31" s="5" t="s">
        <v>6</v>
      </c>
      <c r="E31" s="6" t="s">
        <v>74</v>
      </c>
      <c r="F31" s="7" t="s">
        <v>25</v>
      </c>
      <c r="G31" s="8">
        <v>6759</v>
      </c>
      <c r="H31" s="8">
        <v>2000</v>
      </c>
      <c r="I31" s="8">
        <v>375</v>
      </c>
      <c r="J31" s="8">
        <v>250</v>
      </c>
      <c r="K31" s="8">
        <v>2000</v>
      </c>
      <c r="L31" s="8"/>
      <c r="M31" s="8">
        <f>(G31+H31+I31+K31+J31)</f>
        <v>11384</v>
      </c>
    </row>
    <row r="32" spans="1:13" s="4" customFormat="1" ht="32.1" customHeight="1" x14ac:dyDescent="0.2">
      <c r="A32" s="3">
        <v>24</v>
      </c>
      <c r="B32" s="6" t="s">
        <v>68</v>
      </c>
      <c r="C32" s="9" t="s">
        <v>5</v>
      </c>
      <c r="D32" s="5" t="s">
        <v>7</v>
      </c>
      <c r="E32" s="6" t="s">
        <v>64</v>
      </c>
      <c r="F32" s="7" t="s">
        <v>25</v>
      </c>
      <c r="G32" s="8">
        <v>3757</v>
      </c>
      <c r="H32" s="8">
        <v>1800</v>
      </c>
      <c r="I32" s="8">
        <v>0</v>
      </c>
      <c r="J32" s="8">
        <v>250</v>
      </c>
      <c r="K32" s="8">
        <v>1800</v>
      </c>
      <c r="L32" s="8"/>
      <c r="M32" s="8">
        <f>(G32+H32+I32+K32+J32)</f>
        <v>7607</v>
      </c>
    </row>
    <row r="33" spans="1:13" s="4" customFormat="1" ht="32.1" customHeight="1" x14ac:dyDescent="0.2">
      <c r="A33" s="3">
        <v>25</v>
      </c>
      <c r="B33" s="6" t="s">
        <v>89</v>
      </c>
      <c r="C33" s="9" t="s">
        <v>5</v>
      </c>
      <c r="D33" s="5" t="s">
        <v>6</v>
      </c>
      <c r="E33" s="6" t="s">
        <v>51</v>
      </c>
      <c r="F33" s="7" t="s">
        <v>26</v>
      </c>
      <c r="G33" s="8">
        <v>6517.6071428571386</v>
      </c>
      <c r="H33" s="8">
        <v>1928.5714285714278</v>
      </c>
      <c r="I33" s="8">
        <v>361.6071428571417</v>
      </c>
      <c r="J33" s="8">
        <v>241.07142857142861</v>
      </c>
      <c r="K33" s="8">
        <v>1928.5714285714278</v>
      </c>
      <c r="L33" s="8"/>
      <c r="M33" s="8">
        <f>(G33+H33+I33+K33+J33)</f>
        <v>10977.428571428565</v>
      </c>
    </row>
    <row r="34" spans="1:13" s="4" customFormat="1" ht="32.1" customHeight="1" x14ac:dyDescent="0.2">
      <c r="A34" s="3">
        <v>26</v>
      </c>
      <c r="B34" s="6" t="s">
        <v>35</v>
      </c>
      <c r="C34" s="9" t="s">
        <v>5</v>
      </c>
      <c r="D34" s="5" t="s">
        <v>6</v>
      </c>
      <c r="E34" s="6" t="s">
        <v>40</v>
      </c>
      <c r="F34" s="7" t="s">
        <v>26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>(G34+H34+I34+K34+J34)</f>
        <v>11384</v>
      </c>
    </row>
    <row r="35" spans="1:13" s="4" customFormat="1" ht="32.1" customHeight="1" x14ac:dyDescent="0.2">
      <c r="A35" s="3">
        <v>27</v>
      </c>
      <c r="B35" s="6" t="s">
        <v>90</v>
      </c>
      <c r="C35" s="9" t="s">
        <v>5</v>
      </c>
      <c r="D35" s="5" t="s">
        <v>7</v>
      </c>
      <c r="E35" s="6" t="s">
        <v>76</v>
      </c>
      <c r="F35" s="7" t="s">
        <v>26</v>
      </c>
      <c r="G35" s="8">
        <v>3757</v>
      </c>
      <c r="H35" s="8">
        <v>1800</v>
      </c>
      <c r="I35" s="8">
        <v>0</v>
      </c>
      <c r="J35" s="8">
        <v>250</v>
      </c>
      <c r="K35" s="8">
        <v>1800</v>
      </c>
      <c r="L35" s="8"/>
      <c r="M35" s="8">
        <f>(G35+H35+I35+K35+J35)</f>
        <v>7607</v>
      </c>
    </row>
    <row r="36" spans="1:13" s="4" customFormat="1" ht="32.1" customHeight="1" x14ac:dyDescent="0.2">
      <c r="A36" s="3">
        <v>28</v>
      </c>
      <c r="B36" s="6" t="s">
        <v>70</v>
      </c>
      <c r="C36" s="9" t="s">
        <v>5</v>
      </c>
      <c r="D36" s="5" t="s">
        <v>8</v>
      </c>
      <c r="E36" s="6" t="s">
        <v>50</v>
      </c>
      <c r="F36" s="7" t="s">
        <v>36</v>
      </c>
      <c r="G36" s="8">
        <v>1960</v>
      </c>
      <c r="H36" s="8">
        <v>1400</v>
      </c>
      <c r="I36" s="8">
        <v>0</v>
      </c>
      <c r="J36" s="8">
        <v>250</v>
      </c>
      <c r="K36" s="8">
        <v>1400</v>
      </c>
      <c r="L36" s="8"/>
      <c r="M36" s="8">
        <f t="shared" ref="M36" si="5">(G36+H36+I36+K36+J36)</f>
        <v>5010</v>
      </c>
    </row>
    <row r="37" spans="1:13" s="4" customFormat="1" ht="32.1" customHeight="1" x14ac:dyDescent="0.2">
      <c r="A37" s="3">
        <v>29</v>
      </c>
      <c r="B37" s="6" t="s">
        <v>91</v>
      </c>
      <c r="C37" s="9" t="s">
        <v>5</v>
      </c>
      <c r="D37" s="5" t="s">
        <v>19</v>
      </c>
      <c r="E37" s="6" t="s">
        <v>77</v>
      </c>
      <c r="F37" s="7" t="s">
        <v>36</v>
      </c>
      <c r="G37" s="8">
        <v>3757</v>
      </c>
      <c r="H37" s="8">
        <v>1800</v>
      </c>
      <c r="I37" s="8">
        <v>0</v>
      </c>
      <c r="J37" s="8">
        <v>250</v>
      </c>
      <c r="K37" s="8">
        <v>1800</v>
      </c>
      <c r="L37" s="8"/>
      <c r="M37" s="8">
        <f t="shared" ref="M37" si="6">(G37+H37+I37+K37+J37)</f>
        <v>7607</v>
      </c>
    </row>
    <row r="38" spans="1:13" s="4" customFormat="1" ht="32.25" hidden="1" customHeight="1" x14ac:dyDescent="0.2">
      <c r="A38" s="3"/>
      <c r="B38" s="5"/>
      <c r="C38" s="9" t="s">
        <v>5</v>
      </c>
      <c r="D38" s="5" t="s">
        <v>6</v>
      </c>
      <c r="E38" s="6" t="s">
        <v>51</v>
      </c>
      <c r="F38" s="7" t="s">
        <v>26</v>
      </c>
      <c r="G38" s="8"/>
      <c r="H38" s="8"/>
      <c r="I38" s="8"/>
      <c r="J38" s="8"/>
      <c r="K38" s="8"/>
      <c r="L38" s="8"/>
      <c r="M38" s="8"/>
    </row>
    <row r="39" spans="1:13" ht="15" customHeight="1" x14ac:dyDescent="0.25">
      <c r="A39" s="17" t="s">
        <v>78</v>
      </c>
      <c r="B39" s="17"/>
      <c r="C39" s="17"/>
      <c r="D39" s="17"/>
    </row>
    <row r="40" spans="1:13" ht="15" customHeight="1" x14ac:dyDescent="0.25">
      <c r="A40" s="16" t="s">
        <v>79</v>
      </c>
      <c r="B40" s="16"/>
      <c r="C40" s="16"/>
      <c r="D40" s="16"/>
    </row>
    <row r="41" spans="1:13" ht="15" customHeight="1" x14ac:dyDescent="0.25">
      <c r="A41" s="16" t="s">
        <v>80</v>
      </c>
      <c r="B41" s="16"/>
      <c r="C41" s="16"/>
      <c r="D41" s="16"/>
    </row>
    <row r="42" spans="1:13" ht="15" customHeight="1" x14ac:dyDescent="0.25">
      <c r="A42" s="16" t="s">
        <v>81</v>
      </c>
      <c r="B42" s="16"/>
      <c r="C42" s="16"/>
      <c r="D42" s="16"/>
    </row>
    <row r="43" spans="1:13" ht="15" customHeight="1" x14ac:dyDescent="0.25">
      <c r="A43" s="16" t="s">
        <v>92</v>
      </c>
      <c r="B43" s="16"/>
      <c r="C43" s="16"/>
      <c r="D43" s="16"/>
    </row>
    <row r="44" spans="1:13" s="11" customFormat="1" ht="12.75" customHeight="1" x14ac:dyDescent="0.25">
      <c r="B44" s="12"/>
      <c r="C44" s="12"/>
      <c r="D44" s="12"/>
      <c r="E44" s="1"/>
      <c r="F44"/>
      <c r="G44"/>
      <c r="H44"/>
      <c r="I44"/>
      <c r="J44"/>
      <c r="K44"/>
      <c r="L44"/>
      <c r="M44" s="2"/>
    </row>
    <row r="45" spans="1:13" s="11" customFormat="1" ht="12.75" customHeight="1" x14ac:dyDescent="0.25">
      <c r="B45" s="12"/>
      <c r="C45" s="12"/>
      <c r="D45" s="12"/>
      <c r="E45" s="1"/>
      <c r="F45"/>
      <c r="G45"/>
      <c r="H45"/>
      <c r="I45"/>
      <c r="J45"/>
      <c r="K45"/>
      <c r="L45"/>
      <c r="M45" s="2"/>
    </row>
    <row r="46" spans="1:13" s="11" customFormat="1" ht="12.75" customHeight="1" x14ac:dyDescent="0.25">
      <c r="B46" s="12"/>
      <c r="C46" s="12"/>
      <c r="D46" s="12"/>
      <c r="E46" s="1"/>
      <c r="F46"/>
      <c r="G46"/>
      <c r="H46"/>
      <c r="I46"/>
      <c r="J46"/>
      <c r="K46"/>
      <c r="L46"/>
      <c r="M46" s="2"/>
    </row>
    <row r="47" spans="1:13" s="11" customFormat="1" ht="12.75" customHeight="1" x14ac:dyDescent="0.25">
      <c r="B47" s="12"/>
      <c r="C47" s="12"/>
      <c r="D47" s="12"/>
      <c r="E47" s="1"/>
      <c r="F47"/>
      <c r="G47"/>
      <c r="H47"/>
      <c r="I47"/>
      <c r="J47"/>
      <c r="K47"/>
      <c r="L47"/>
      <c r="M47" s="2"/>
    </row>
    <row r="48" spans="1:13" s="11" customFormat="1" ht="12.75" customHeight="1" x14ac:dyDescent="0.25">
      <c r="B48" s="12"/>
      <c r="C48" s="12"/>
      <c r="D48" s="12"/>
      <c r="E48" s="1"/>
      <c r="F48"/>
      <c r="G48"/>
      <c r="H48"/>
      <c r="I48"/>
      <c r="J48"/>
      <c r="K48"/>
      <c r="L48"/>
      <c r="M48" s="2"/>
    </row>
    <row r="49" spans="1:13" s="11" customFormat="1" ht="12.75" customHeight="1" x14ac:dyDescent="0.25">
      <c r="B49" s="12"/>
      <c r="C49" s="12"/>
      <c r="D49" s="12"/>
      <c r="E49" s="1"/>
      <c r="F49"/>
      <c r="G49"/>
      <c r="H49"/>
      <c r="I49"/>
      <c r="J49"/>
      <c r="K49"/>
      <c r="L49"/>
      <c r="M49" s="2"/>
    </row>
    <row r="50" spans="1:13" s="11" customFormat="1" ht="12.75" customHeight="1" x14ac:dyDescent="0.25">
      <c r="B50" s="12"/>
      <c r="C50" s="12"/>
      <c r="D50" s="12"/>
      <c r="E50" s="1"/>
      <c r="F50"/>
      <c r="G50"/>
      <c r="H50"/>
      <c r="I50"/>
      <c r="J50"/>
      <c r="K50"/>
      <c r="L50"/>
      <c r="M50" s="2"/>
    </row>
    <row r="51" spans="1:13" s="11" customFormat="1" ht="12.75" customHeight="1" x14ac:dyDescent="0.25">
      <c r="B51" s="12"/>
      <c r="C51" s="12"/>
      <c r="D51" s="12"/>
      <c r="E51" s="1"/>
      <c r="F51"/>
      <c r="G51"/>
      <c r="H51"/>
      <c r="I51"/>
      <c r="J51"/>
      <c r="K51"/>
      <c r="L51"/>
      <c r="M51" s="2"/>
    </row>
    <row r="52" spans="1:13" s="11" customFormat="1" ht="12.75" customHeight="1" x14ac:dyDescent="0.25">
      <c r="B52" s="12"/>
      <c r="C52" s="12"/>
      <c r="D52" s="12"/>
      <c r="E52" s="1"/>
      <c r="F52"/>
      <c r="G52"/>
      <c r="H52"/>
      <c r="I52"/>
      <c r="J52"/>
      <c r="K52"/>
      <c r="L52"/>
      <c r="M52" s="2"/>
    </row>
    <row r="53" spans="1:13" s="12" customFormat="1" ht="12.75" customHeight="1" x14ac:dyDescent="0.25">
      <c r="E53" s="13"/>
      <c r="F53" s="14"/>
      <c r="G53" s="14"/>
      <c r="H53" s="14"/>
      <c r="I53" s="14"/>
      <c r="J53" s="14"/>
      <c r="K53" s="14"/>
      <c r="L53" s="14"/>
      <c r="M53" s="15"/>
    </row>
    <row r="54" spans="1:13" ht="12.75" customHeight="1" x14ac:dyDescent="0.25">
      <c r="A54" s="12"/>
      <c r="B54" s="12"/>
      <c r="C54" s="12"/>
      <c r="D54" s="12"/>
    </row>
  </sheetData>
  <mergeCells count="23">
    <mergeCell ref="A1:M1"/>
    <mergeCell ref="A2:M2"/>
    <mergeCell ref="A3:M3"/>
    <mergeCell ref="A5:M5"/>
    <mergeCell ref="A4:M4"/>
    <mergeCell ref="A7:A8"/>
    <mergeCell ref="B7:B8"/>
    <mergeCell ref="F7:F8"/>
    <mergeCell ref="C7:C8"/>
    <mergeCell ref="D7:D8"/>
    <mergeCell ref="E7:E8"/>
    <mergeCell ref="M7:M8"/>
    <mergeCell ref="G7:G8"/>
    <mergeCell ref="K7:K8"/>
    <mergeCell ref="J7:J8"/>
    <mergeCell ref="I7:I8"/>
    <mergeCell ref="H7:H8"/>
    <mergeCell ref="L7:L8"/>
    <mergeCell ref="A43:D43"/>
    <mergeCell ref="A39:D39"/>
    <mergeCell ref="A41:D41"/>
    <mergeCell ref="A42:D42"/>
    <mergeCell ref="A40:D40"/>
  </mergeCells>
  <printOptions horizontalCentered="1"/>
  <pageMargins left="0.23622047244094491" right="0.23622047244094491" top="0.36" bottom="0.19685039370078741" header="0.39" footer="0"/>
  <pageSetup paperSize="14" scale="47" orientation="landscape" horizontalDpi="4294967293" r:id="rId1"/>
  <headerFooter>
    <oddFooter xml:space="preserve">&amp;C
</oddFooter>
  </headerFooter>
  <ignoredErrors>
    <ignoredError sqref="C38 C11:C12 C9:C10 C13:C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2026-03-12T15:23:44Z</dcterms:modified>
</cp:coreProperties>
</file>