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485" windowHeight="11625" activeTab="1"/>
  </bookViews>
  <sheets>
    <sheet name="Renglón 022" sheetId="2" r:id="rId1"/>
    <sheet name="Renglón 029" sheetId="3" r:id="rId2"/>
  </sheets>
  <definedNames>
    <definedName name="_xlnm.Print_Area" localSheetId="1">'Renglón 029'!$A$1:$I$28</definedName>
  </definedNames>
  <calcPr calcId="152511"/>
</workbook>
</file>

<file path=xl/calcChain.xml><?xml version="1.0" encoding="utf-8"?>
<calcChain xmlns="http://schemas.openxmlformats.org/spreadsheetml/2006/main">
  <c r="J20" i="2" l="1"/>
  <c r="J19" i="2"/>
  <c r="J18" i="2"/>
  <c r="J17" i="2"/>
  <c r="J16" i="2"/>
  <c r="J15" i="2"/>
  <c r="J14" i="2"/>
  <c r="J13" i="2"/>
  <c r="J12" i="2"/>
  <c r="J11" i="2"/>
  <c r="O19" i="2" l="1"/>
  <c r="S19" i="2" s="1"/>
  <c r="T19" i="2" s="1"/>
  <c r="O20" i="2" l="1"/>
  <c r="S20" i="2" s="1"/>
  <c r="T20" i="2" s="1"/>
  <c r="S15" i="2"/>
  <c r="T15" i="2"/>
  <c r="O14" i="2" l="1"/>
  <c r="N14" i="2"/>
  <c r="P14" i="2"/>
  <c r="S14" i="2" l="1"/>
  <c r="T14" i="2" s="1"/>
  <c r="O17" i="2" l="1"/>
  <c r="S17" i="2" s="1"/>
  <c r="T17" i="2" s="1"/>
  <c r="O18" i="2"/>
  <c r="S18" i="2" s="1"/>
  <c r="T18" i="2" s="1"/>
  <c r="O11" i="2" l="1"/>
  <c r="N16" i="2"/>
  <c r="O16" i="2"/>
  <c r="P11" i="2"/>
  <c r="N11" i="2"/>
  <c r="S11" i="2" l="1"/>
  <c r="T11" i="2" s="1"/>
  <c r="S16" i="2"/>
  <c r="T16" i="2" s="1"/>
  <c r="N12" i="2" l="1"/>
  <c r="P12" i="2"/>
  <c r="O12" i="2"/>
  <c r="S12" i="2" l="1"/>
  <c r="T12" i="2" s="1"/>
  <c r="O13" i="2" l="1"/>
  <c r="P13" i="2"/>
  <c r="N13" i="2"/>
  <c r="S13" i="2" l="1"/>
  <c r="T13" i="2" s="1"/>
</calcChain>
</file>

<file path=xl/sharedStrings.xml><?xml version="1.0" encoding="utf-8"?>
<sst xmlns="http://schemas.openxmlformats.org/spreadsheetml/2006/main" count="102" uniqueCount="76">
  <si>
    <t>NO.</t>
  </si>
  <si>
    <t>RENGLÓN</t>
  </si>
  <si>
    <t>BONO PROFESIONAL</t>
  </si>
  <si>
    <t>TOTAL</t>
  </si>
  <si>
    <t>IGSS</t>
  </si>
  <si>
    <t>MONTEPÍO</t>
  </si>
  <si>
    <t xml:space="preserve">FIANZA </t>
  </si>
  <si>
    <t>ISR</t>
  </si>
  <si>
    <t>TOTAL DESCUENTOS</t>
  </si>
  <si>
    <t>Unidad de Acceso a la Información Pública</t>
  </si>
  <si>
    <t>022</t>
  </si>
  <si>
    <t xml:space="preserve"> Renglón 022  "Personal por Contrato" </t>
  </si>
  <si>
    <t>Director Ejecutivo II</t>
  </si>
  <si>
    <t>Subdirector Ejecutivo II</t>
  </si>
  <si>
    <t>CÓDIGO ÚNICO DE IDENTIFICACIÓN</t>
  </si>
  <si>
    <t>NOMBRE COMPLETO</t>
  </si>
  <si>
    <t>SALARIO BASE</t>
  </si>
  <si>
    <t>BONO
66-2000</t>
  </si>
  <si>
    <t>LÍQUIDO</t>
  </si>
  <si>
    <t>DIETAS</t>
  </si>
  <si>
    <t>VIÁTICOS</t>
  </si>
  <si>
    <t>INTERIOR</t>
  </si>
  <si>
    <t>EXTERIOR</t>
  </si>
  <si>
    <t>Instituto Nacional de Estudios Estratégicos en Seguridad</t>
  </si>
  <si>
    <t>Claudia Victoria García García</t>
  </si>
  <si>
    <t>Ada Josefa García López</t>
  </si>
  <si>
    <t>Lilian Roxana Ramírez Sarti</t>
  </si>
  <si>
    <t>Ingrid Coralia Miranda de Laynez</t>
  </si>
  <si>
    <t xml:space="preserve">Elka Milena Gálvez García </t>
  </si>
  <si>
    <t>Carlos Josué Tirado García</t>
  </si>
  <si>
    <t>ACEP</t>
  </si>
  <si>
    <t>Director Ejecutivo III</t>
  </si>
  <si>
    <t>Julio Alexander Obregón Noriega</t>
  </si>
  <si>
    <t>Nómina  Mensual Junio 2,022</t>
  </si>
  <si>
    <t>Asesores renglón 029</t>
  </si>
  <si>
    <t>Junio 2022</t>
  </si>
  <si>
    <t>No.</t>
  </si>
  <si>
    <t>UBICACIÓN DE LOS SERVICIOS</t>
  </si>
  <si>
    <t>NUMERO DE CONTRATO</t>
  </si>
  <si>
    <t>HONONARIOS MENSUALES</t>
  </si>
  <si>
    <t>FECHA INICIO DE LA CONTRATACION</t>
  </si>
  <si>
    <t>Herlyss Omibar Edelman Hernández</t>
  </si>
  <si>
    <t>Profesionales</t>
  </si>
  <si>
    <t>029</t>
  </si>
  <si>
    <t>IN-029-001-2022</t>
  </si>
  <si>
    <t>Sofia Cristyal Posada Dubón de Navarro</t>
  </si>
  <si>
    <t>IN-029-002-2022</t>
  </si>
  <si>
    <t>Julia Rosario García Samayoa</t>
  </si>
  <si>
    <t>PUESTO NOMINAL</t>
  </si>
  <si>
    <t>PUESTO FUNCIONAL</t>
  </si>
  <si>
    <t>DIRECCIÓN</t>
  </si>
  <si>
    <t>Director Administrativo y Financiero</t>
  </si>
  <si>
    <t>Dirección Administrativa y Financiera</t>
  </si>
  <si>
    <t>Director de Informática</t>
  </si>
  <si>
    <t>Dirección de Informática</t>
  </si>
  <si>
    <t>Director de Asuntos Jurídicos</t>
  </si>
  <si>
    <t>Director de Auditoría Interna</t>
  </si>
  <si>
    <t>Dirección de Auditoría Interna</t>
  </si>
  <si>
    <t>Director Académico</t>
  </si>
  <si>
    <t>Dirección Académica</t>
  </si>
  <si>
    <t>Subdirector de Evaluación Docente</t>
  </si>
  <si>
    <t>Subdirección de Evaluación Docentre</t>
  </si>
  <si>
    <t>Subdirector de Recursos Humanos</t>
  </si>
  <si>
    <t>Subdirección de Recursos Humanos</t>
  </si>
  <si>
    <t>Subdirector de Cooperación</t>
  </si>
  <si>
    <t>Subdirección de Cooperación</t>
  </si>
  <si>
    <t>Subdirector de Desarrollo Académico</t>
  </si>
  <si>
    <t>Subdirección de Desarrollo Académico</t>
  </si>
  <si>
    <t>Subdirector Administrativo</t>
  </si>
  <si>
    <t>Subdirección Administrativa</t>
  </si>
  <si>
    <t>TIPO DE SERVICIO</t>
  </si>
  <si>
    <t>2428 40590 1018</t>
  </si>
  <si>
    <t>2539 46387 0101</t>
  </si>
  <si>
    <t>Marco Antonio Gonzalez Marín</t>
  </si>
  <si>
    <t>Dirección de Asesoría Jurídica</t>
  </si>
  <si>
    <t>José Willfredo Marroquín Jiménez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</si>
</sst>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Q&quot;* #,##0.00_);_(&quot;Q&quot;* \(#,##0.00\);_(&quot;Q&quot;* &quot;-&quot;??_);_(@_)"/>
    <numFmt numFmtId="164" formatCode="_-&quot;Q&quot;* #,##0.00_-;\-&quot;Q&quot;* #,##0.00_-;_-&quot;Q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9"/>
      </patternFill>
    </fill>
    <fill>
      <patternFill patternType="solid">
        <fgColor rgb="FFA6A6A6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4" fontId="5" fillId="0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quotePrefix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44" fontId="12" fillId="0" borderId="1" xfId="0" applyNumberFormat="1" applyFont="1" applyFill="1" applyBorder="1" applyAlignment="1">
      <alignment horizontal="center" vertical="center" wrapText="1"/>
    </xf>
    <xf numFmtId="44" fontId="12" fillId="0" borderId="1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4" fontId="13" fillId="0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7" fontId="3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7" fontId="10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838199</xdr:colOff>
      <xdr:row>0</xdr:row>
      <xdr:rowOff>180975</xdr:rowOff>
    </xdr:from>
    <xdr:to>
      <xdr:col>3</xdr:col>
      <xdr:colOff>1314449</xdr:colOff>
      <xdr:row>4</xdr:row>
      <xdr:rowOff>0</xdr:rowOff>
    </xdr:to>
    <xdr:sp macro="" textlink="">
      <xdr:nvSpPr>
        <xdr:cNvPr id="6" name="Cuadro de texto 5"/>
        <xdr:cNvSpPr txBox="1"/>
      </xdr:nvSpPr>
      <xdr:spPr>
        <a:xfrm>
          <a:off x="1085849" y="180975"/>
          <a:ext cx="2733675" cy="65722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ES_tradnl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 panose="020F0502020204030204" pitchFamily="34" charset="0"/>
              <a:cs typeface="Times New Roman" panose="02020603050405020304" pitchFamily="18" charset="0"/>
            </a:rPr>
            <a:t>INSTITUTO NACIONAL DE ESTUDIOS ESTRATÉGICOS EN SEGURIDAD -INEES-</a:t>
          </a:r>
          <a:endParaRPr lang="es-419" sz="1000" b="1">
            <a:ln>
              <a:noFill/>
            </a:ln>
            <a:solidFill>
              <a:srgbClr val="0E1538"/>
            </a:solidFill>
            <a:effectLst/>
            <a:latin typeface="Montserrat SemiBold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419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 panose="020F0502020204030204" pitchFamily="34" charset="0"/>
              <a:cs typeface="Times New Roman" panose="02020603050405020304" pitchFamily="18" charset="0"/>
            </a:rPr>
            <a:t>5a. calle 5-61, Zona 1</a:t>
          </a:r>
          <a:endParaRPr lang="es-G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ES_tradnl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G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862330</xdr:colOff>
      <xdr:row>4</xdr:row>
      <xdr:rowOff>112395</xdr:rowOff>
    </xdr:to>
    <xdr:pic>
      <xdr:nvPicPr>
        <xdr:cNvPr id="5" name="Imagen 4" descr="C:\Users\cdomiguez\Pictures\logo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052830" cy="9505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800101</xdr:colOff>
      <xdr:row>1</xdr:row>
      <xdr:rowOff>57150</xdr:rowOff>
    </xdr:from>
    <xdr:to>
      <xdr:col>3</xdr:col>
      <xdr:colOff>428626</xdr:colOff>
      <xdr:row>4</xdr:row>
      <xdr:rowOff>57150</xdr:rowOff>
    </xdr:to>
    <xdr:sp macro="" textlink="">
      <xdr:nvSpPr>
        <xdr:cNvPr id="2" name="Cuadro de texto 5"/>
        <xdr:cNvSpPr txBox="1"/>
      </xdr:nvSpPr>
      <xdr:spPr>
        <a:xfrm>
          <a:off x="1143001" y="266700"/>
          <a:ext cx="3771900" cy="62865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ES_tradnl" sz="12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 panose="020F0502020204030204" pitchFamily="34" charset="0"/>
              <a:cs typeface="Times New Roman" panose="02020603050405020304" pitchFamily="18" charset="0"/>
            </a:rPr>
            <a:t>INSTITUTO NACIONAL DE ESTUDIOS ESTRATÉGICOS EN SEGURIDAD -INEES-</a:t>
          </a:r>
          <a:endParaRPr lang="es-419" sz="1200" b="1">
            <a:ln>
              <a:noFill/>
            </a:ln>
            <a:solidFill>
              <a:srgbClr val="0E1538"/>
            </a:solidFill>
            <a:effectLst/>
            <a:latin typeface="Montserrat SemiBold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419" sz="12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 panose="020F0502020204030204" pitchFamily="34" charset="0"/>
              <a:cs typeface="Times New Roman" panose="02020603050405020304" pitchFamily="18" charset="0"/>
            </a:rPr>
            <a:t>5a. calle 5-61, Zona 1</a:t>
          </a:r>
          <a:endParaRPr lang="es-GT" sz="18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ES_tradnl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G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104775</xdr:colOff>
      <xdr:row>0</xdr:row>
      <xdr:rowOff>95250</xdr:rowOff>
    </xdr:from>
    <xdr:to>
      <xdr:col>1</xdr:col>
      <xdr:colOff>814705</xdr:colOff>
      <xdr:row>4</xdr:row>
      <xdr:rowOff>207645</xdr:rowOff>
    </xdr:to>
    <xdr:pic>
      <xdr:nvPicPr>
        <xdr:cNvPr id="3" name="Imagen 2" descr="C:\Users\cdomiguez\Pictures\logo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0"/>
          <a:ext cx="1052830" cy="9505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view="pageBreakPreview" topLeftCell="B1" zoomScaleNormal="100" zoomScaleSheetLayoutView="100" workbookViewId="0">
      <selection activeCell="E13" sqref="E13"/>
    </sheetView>
  </sheetViews>
  <sheetFormatPr baseColWidth="10" defaultColWidth="9.140625" defaultRowHeight="15" x14ac:dyDescent="0.25"/>
  <cols>
    <col min="1" max="1" width="3.7109375" customWidth="1"/>
    <col min="2" max="2" width="28.85546875" customWidth="1"/>
    <col min="3" max="3" width="8.140625" bestFit="1" customWidth="1"/>
    <col min="4" max="4" width="21.7109375" customWidth="1"/>
    <col min="5" max="5" width="29.28515625" customWidth="1"/>
    <col min="6" max="6" width="29.140625" customWidth="1"/>
    <col min="7" max="7" width="10.140625" bestFit="1" customWidth="1"/>
    <col min="8" max="8" width="11" bestFit="1" customWidth="1"/>
    <col min="9" max="9" width="10.42578125" customWidth="1"/>
    <col min="10" max="10" width="10.5703125" customWidth="1"/>
    <col min="11" max="11" width="6.140625" bestFit="1" customWidth="1"/>
    <col min="12" max="12" width="7.85546875" bestFit="1" customWidth="1"/>
    <col min="13" max="13" width="10.42578125" customWidth="1"/>
    <col min="14" max="14" width="9.7109375" hidden="1" customWidth="1"/>
    <col min="15" max="15" width="10.42578125" hidden="1" customWidth="1"/>
    <col min="16" max="16" width="8.85546875" hidden="1" customWidth="1"/>
    <col min="17" max="18" width="9.7109375" hidden="1" customWidth="1"/>
    <col min="19" max="19" width="11" style="7" hidden="1" customWidth="1"/>
    <col min="20" max="20" width="11.28515625" hidden="1" customWidth="1"/>
    <col min="21" max="21" width="7" hidden="1" customWidth="1"/>
    <col min="22" max="22" width="8" hidden="1" customWidth="1"/>
    <col min="23" max="23" width="7.5703125" hidden="1" customWidth="1"/>
  </cols>
  <sheetData>
    <row r="1" spans="1:23" s="1" customFormat="1" ht="16.5" x14ac:dyDescent="0.3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1:23" s="1" customFormat="1" ht="16.5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3" s="1" customFormat="1" ht="16.5" x14ac:dyDescent="0.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3" s="1" customFormat="1" ht="16.5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3" s="1" customFormat="1" ht="16.5" x14ac:dyDescent="0.3">
      <c r="A5" s="32" t="s">
        <v>9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3" s="1" customFormat="1" ht="16.5" x14ac:dyDescent="0.3">
      <c r="A6" s="34" t="s">
        <v>33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7" spans="1:23" s="1" customFormat="1" ht="16.5" x14ac:dyDescent="0.3">
      <c r="A7" s="33" t="s">
        <v>11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</row>
    <row r="8" spans="1:23" s="1" customFormat="1" ht="16.5" customHeigh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7"/>
      <c r="T8" s="2"/>
    </row>
    <row r="9" spans="1:23" s="1" customFormat="1" ht="39.75" customHeight="1" x14ac:dyDescent="0.3">
      <c r="A9" s="29" t="s">
        <v>0</v>
      </c>
      <c r="B9" s="27" t="s">
        <v>15</v>
      </c>
      <c r="C9" s="27" t="s">
        <v>1</v>
      </c>
      <c r="D9" s="27" t="s">
        <v>48</v>
      </c>
      <c r="E9" s="27" t="s">
        <v>49</v>
      </c>
      <c r="F9" s="27" t="s">
        <v>50</v>
      </c>
      <c r="G9" s="27" t="s">
        <v>16</v>
      </c>
      <c r="H9" s="27" t="s">
        <v>2</v>
      </c>
      <c r="I9" s="27" t="s">
        <v>17</v>
      </c>
      <c r="J9" s="27" t="s">
        <v>3</v>
      </c>
      <c r="K9" s="27" t="s">
        <v>19</v>
      </c>
      <c r="L9" s="36" t="s">
        <v>20</v>
      </c>
      <c r="M9" s="36"/>
      <c r="N9" s="29" t="s">
        <v>5</v>
      </c>
      <c r="O9" s="29" t="s">
        <v>4</v>
      </c>
      <c r="P9" s="29" t="s">
        <v>6</v>
      </c>
      <c r="Q9" s="29" t="s">
        <v>7</v>
      </c>
      <c r="R9" s="29" t="s">
        <v>30</v>
      </c>
      <c r="S9" s="38" t="s">
        <v>8</v>
      </c>
      <c r="T9" s="29" t="s">
        <v>18</v>
      </c>
      <c r="U9" s="29" t="s">
        <v>19</v>
      </c>
      <c r="V9" s="37" t="s">
        <v>20</v>
      </c>
      <c r="W9" s="37"/>
    </row>
    <row r="10" spans="1:23" s="1" customFormat="1" ht="16.5" x14ac:dyDescent="0.3">
      <c r="A10" s="30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16" t="s">
        <v>21</v>
      </c>
      <c r="M10" s="16" t="s">
        <v>22</v>
      </c>
      <c r="N10" s="30"/>
      <c r="O10" s="30"/>
      <c r="P10" s="30"/>
      <c r="Q10" s="30"/>
      <c r="R10" s="30"/>
      <c r="S10" s="39"/>
      <c r="T10" s="30"/>
      <c r="U10" s="30"/>
      <c r="V10" s="4" t="s">
        <v>21</v>
      </c>
      <c r="W10" s="4" t="s">
        <v>22</v>
      </c>
    </row>
    <row r="11" spans="1:23" s="1" customFormat="1" ht="30.75" customHeight="1" x14ac:dyDescent="0.3">
      <c r="A11" s="5">
        <v>1</v>
      </c>
      <c r="B11" s="17" t="s">
        <v>73</v>
      </c>
      <c r="C11" s="18" t="s">
        <v>10</v>
      </c>
      <c r="D11" s="19" t="s">
        <v>12</v>
      </c>
      <c r="E11" s="17" t="s">
        <v>51</v>
      </c>
      <c r="F11" s="17" t="s">
        <v>52</v>
      </c>
      <c r="G11" s="20">
        <v>18000</v>
      </c>
      <c r="H11" s="20">
        <v>375</v>
      </c>
      <c r="I11" s="20">
        <v>250</v>
      </c>
      <c r="J11" s="20">
        <f t="shared" ref="J11:J20" si="0">G11+H11+I11</f>
        <v>18625</v>
      </c>
      <c r="K11" s="21">
        <v>0</v>
      </c>
      <c r="L11" s="21">
        <v>0</v>
      </c>
      <c r="M11" s="21">
        <v>0</v>
      </c>
      <c r="N11" s="6">
        <f t="shared" ref="N11" si="1">((M11-L11-J11))*15%</f>
        <v>-2793.75</v>
      </c>
      <c r="O11" s="6">
        <f t="shared" ref="O11" si="2">((M11-L11-J11))*3%</f>
        <v>-558.75</v>
      </c>
      <c r="P11" s="6">
        <f t="shared" ref="P11" si="3">((M11-L11-J11)*1.344%)</f>
        <v>-250.32000000000002</v>
      </c>
      <c r="Q11" s="6">
        <v>566.71</v>
      </c>
      <c r="R11" s="6">
        <v>30</v>
      </c>
      <c r="S11" s="6">
        <f t="shared" ref="S11:S16" si="4">N11+O11+P11+Q11+R11</f>
        <v>-3006.11</v>
      </c>
      <c r="T11" s="6">
        <f t="shared" ref="T11" si="5">M11-S11</f>
        <v>3006.11</v>
      </c>
      <c r="U11" s="6">
        <v>0</v>
      </c>
      <c r="V11" s="6">
        <v>0</v>
      </c>
      <c r="W11" s="6">
        <v>0</v>
      </c>
    </row>
    <row r="12" spans="1:23" s="1" customFormat="1" ht="30.75" customHeight="1" x14ac:dyDescent="0.3">
      <c r="A12" s="5">
        <v>2</v>
      </c>
      <c r="B12" s="17" t="s">
        <v>29</v>
      </c>
      <c r="C12" s="18" t="s">
        <v>10</v>
      </c>
      <c r="D12" s="19" t="s">
        <v>12</v>
      </c>
      <c r="E12" s="17" t="s">
        <v>53</v>
      </c>
      <c r="F12" s="17" t="s">
        <v>54</v>
      </c>
      <c r="G12" s="20">
        <v>18000</v>
      </c>
      <c r="H12" s="20">
        <v>375</v>
      </c>
      <c r="I12" s="20">
        <v>250</v>
      </c>
      <c r="J12" s="20">
        <f t="shared" si="0"/>
        <v>18625</v>
      </c>
      <c r="K12" s="21">
        <v>0</v>
      </c>
      <c r="L12" s="21">
        <v>0</v>
      </c>
      <c r="M12" s="21">
        <v>0</v>
      </c>
      <c r="N12" s="6">
        <f t="shared" ref="N12:N13" si="6">((M12-L12-J12))*15%</f>
        <v>-2793.75</v>
      </c>
      <c r="O12" s="6">
        <f t="shared" ref="O12:O17" si="7">((M12-L12-J12))*3%</f>
        <v>-558.75</v>
      </c>
      <c r="P12" s="6">
        <f t="shared" ref="P12:P13" si="8">((M12-L12-J12)*1.344%)</f>
        <v>-250.32000000000002</v>
      </c>
      <c r="Q12" s="6">
        <v>566.71</v>
      </c>
      <c r="R12" s="6">
        <v>30</v>
      </c>
      <c r="S12" s="6">
        <f t="shared" si="4"/>
        <v>-3006.11</v>
      </c>
      <c r="T12" s="6">
        <f t="shared" ref="T12:T13" si="9">M12-S12</f>
        <v>3006.11</v>
      </c>
      <c r="U12" s="6">
        <v>0</v>
      </c>
      <c r="V12" s="6">
        <v>0</v>
      </c>
      <c r="W12" s="6">
        <v>0</v>
      </c>
    </row>
    <row r="13" spans="1:23" s="1" customFormat="1" ht="30.75" customHeight="1" x14ac:dyDescent="0.3">
      <c r="A13" s="5">
        <v>3</v>
      </c>
      <c r="B13" s="17" t="s">
        <v>27</v>
      </c>
      <c r="C13" s="18" t="s">
        <v>10</v>
      </c>
      <c r="D13" s="19" t="s">
        <v>12</v>
      </c>
      <c r="E13" s="17" t="s">
        <v>55</v>
      </c>
      <c r="F13" s="17" t="s">
        <v>74</v>
      </c>
      <c r="G13" s="20">
        <v>18000</v>
      </c>
      <c r="H13" s="20">
        <v>375</v>
      </c>
      <c r="I13" s="20">
        <v>250</v>
      </c>
      <c r="J13" s="20">
        <f t="shared" si="0"/>
        <v>18625</v>
      </c>
      <c r="K13" s="21">
        <v>0</v>
      </c>
      <c r="L13" s="21">
        <v>0</v>
      </c>
      <c r="M13" s="21">
        <v>0</v>
      </c>
      <c r="N13" s="6">
        <f t="shared" si="6"/>
        <v>-2793.75</v>
      </c>
      <c r="O13" s="6">
        <f t="shared" si="7"/>
        <v>-558.75</v>
      </c>
      <c r="P13" s="6">
        <f t="shared" si="8"/>
        <v>-250.32000000000002</v>
      </c>
      <c r="Q13" s="6">
        <v>566.71</v>
      </c>
      <c r="R13" s="6">
        <v>0</v>
      </c>
      <c r="S13" s="6">
        <f t="shared" si="4"/>
        <v>-3036.11</v>
      </c>
      <c r="T13" s="6">
        <f t="shared" si="9"/>
        <v>3036.11</v>
      </c>
      <c r="U13" s="6">
        <v>0</v>
      </c>
      <c r="V13" s="6">
        <v>0</v>
      </c>
      <c r="W13" s="6">
        <v>0</v>
      </c>
    </row>
    <row r="14" spans="1:23" s="1" customFormat="1" ht="30.75" customHeight="1" x14ac:dyDescent="0.3">
      <c r="A14" s="5">
        <v>4</v>
      </c>
      <c r="B14" s="17" t="s">
        <v>28</v>
      </c>
      <c r="C14" s="18" t="s">
        <v>10</v>
      </c>
      <c r="D14" s="19" t="s">
        <v>12</v>
      </c>
      <c r="E14" s="17" t="s">
        <v>56</v>
      </c>
      <c r="F14" s="17" t="s">
        <v>57</v>
      </c>
      <c r="G14" s="20">
        <v>18000</v>
      </c>
      <c r="H14" s="20">
        <v>375</v>
      </c>
      <c r="I14" s="20">
        <v>250</v>
      </c>
      <c r="J14" s="20">
        <f t="shared" si="0"/>
        <v>18625</v>
      </c>
      <c r="K14" s="21">
        <v>0</v>
      </c>
      <c r="L14" s="21">
        <v>0</v>
      </c>
      <c r="M14" s="21">
        <v>0</v>
      </c>
      <c r="N14" s="6">
        <f t="shared" ref="N14" si="10">((M14-L14-J14))*15%</f>
        <v>-2793.75</v>
      </c>
      <c r="O14" s="6">
        <f t="shared" ref="O14" si="11">((M14-L14-J14))*3%</f>
        <v>-558.75</v>
      </c>
      <c r="P14" s="6">
        <f t="shared" ref="P14" si="12">((M14-L14-J14)*1.344%)</f>
        <v>-250.32000000000002</v>
      </c>
      <c r="Q14" s="6">
        <v>566.71</v>
      </c>
      <c r="R14" s="6">
        <v>30</v>
      </c>
      <c r="S14" s="6">
        <f t="shared" ref="S14:S15" si="13">N14+O14+P14+Q14+R14</f>
        <v>-3006.11</v>
      </c>
      <c r="T14" s="6">
        <f t="shared" ref="T14:T15" si="14">M14-S14</f>
        <v>3006.11</v>
      </c>
      <c r="U14" s="6">
        <v>0</v>
      </c>
      <c r="V14" s="6">
        <v>0</v>
      </c>
      <c r="W14" s="6">
        <v>0</v>
      </c>
    </row>
    <row r="15" spans="1:23" s="1" customFormat="1" ht="30.75" customHeight="1" x14ac:dyDescent="0.3">
      <c r="A15" s="5">
        <v>5</v>
      </c>
      <c r="B15" s="17" t="s">
        <v>75</v>
      </c>
      <c r="C15" s="18" t="s">
        <v>10</v>
      </c>
      <c r="D15" s="19" t="s">
        <v>31</v>
      </c>
      <c r="E15" s="17" t="s">
        <v>58</v>
      </c>
      <c r="F15" s="17" t="s">
        <v>59</v>
      </c>
      <c r="G15" s="20">
        <v>20000</v>
      </c>
      <c r="H15" s="20">
        <v>375</v>
      </c>
      <c r="I15" s="20">
        <v>250</v>
      </c>
      <c r="J15" s="20">
        <f t="shared" si="0"/>
        <v>20625</v>
      </c>
      <c r="K15" s="21"/>
      <c r="L15" s="21"/>
      <c r="M15" s="21"/>
      <c r="N15" s="6">
        <v>3056.25</v>
      </c>
      <c r="O15" s="6">
        <v>611.25</v>
      </c>
      <c r="P15" s="6">
        <v>273.83999999999997</v>
      </c>
      <c r="Q15" s="6">
        <v>661.44</v>
      </c>
      <c r="R15" s="6"/>
      <c r="S15" s="6">
        <f t="shared" si="13"/>
        <v>4602.7800000000007</v>
      </c>
      <c r="T15" s="6">
        <f t="shared" si="14"/>
        <v>-4602.7800000000007</v>
      </c>
      <c r="U15" s="6"/>
      <c r="V15" s="6"/>
      <c r="W15" s="6"/>
    </row>
    <row r="16" spans="1:23" s="1" customFormat="1" ht="30.75" customHeight="1" x14ac:dyDescent="0.3">
      <c r="A16" s="5">
        <v>6</v>
      </c>
      <c r="B16" s="17" t="s">
        <v>24</v>
      </c>
      <c r="C16" s="18" t="s">
        <v>10</v>
      </c>
      <c r="D16" s="19" t="s">
        <v>13</v>
      </c>
      <c r="E16" s="17" t="s">
        <v>60</v>
      </c>
      <c r="F16" s="17" t="s">
        <v>61</v>
      </c>
      <c r="G16" s="21">
        <v>15000</v>
      </c>
      <c r="H16" s="20">
        <v>375</v>
      </c>
      <c r="I16" s="20">
        <v>250</v>
      </c>
      <c r="J16" s="20">
        <f t="shared" si="0"/>
        <v>15625</v>
      </c>
      <c r="K16" s="21">
        <v>0</v>
      </c>
      <c r="L16" s="21">
        <v>0</v>
      </c>
      <c r="M16" s="21">
        <v>0</v>
      </c>
      <c r="N16" s="6">
        <f t="shared" ref="N16" si="15">((M16-L16-J16))*15%</f>
        <v>-2343.75</v>
      </c>
      <c r="O16" s="6">
        <f t="shared" ref="O16" si="16">((M16-L16-J16))*3%</f>
        <v>-468.75</v>
      </c>
      <c r="P16" s="6">
        <v>0</v>
      </c>
      <c r="Q16" s="6">
        <v>443.71</v>
      </c>
      <c r="R16" s="6">
        <v>30</v>
      </c>
      <c r="S16" s="6">
        <f t="shared" si="4"/>
        <v>-2338.79</v>
      </c>
      <c r="T16" s="6">
        <f t="shared" ref="T16" si="17">M16-S16</f>
        <v>2338.79</v>
      </c>
      <c r="U16" s="6">
        <v>0</v>
      </c>
      <c r="V16" s="6">
        <v>0</v>
      </c>
      <c r="W16" s="6">
        <v>0</v>
      </c>
    </row>
    <row r="17" spans="1:23" ht="30.75" customHeight="1" x14ac:dyDescent="0.25">
      <c r="A17" s="5">
        <v>7</v>
      </c>
      <c r="B17" s="22" t="s">
        <v>25</v>
      </c>
      <c r="C17" s="23" t="s">
        <v>10</v>
      </c>
      <c r="D17" s="19" t="s">
        <v>13</v>
      </c>
      <c r="E17" s="17" t="s">
        <v>62</v>
      </c>
      <c r="F17" s="17" t="s">
        <v>63</v>
      </c>
      <c r="G17" s="24">
        <v>15000</v>
      </c>
      <c r="H17" s="21">
        <v>375</v>
      </c>
      <c r="I17" s="24">
        <v>250</v>
      </c>
      <c r="J17" s="20">
        <f t="shared" si="0"/>
        <v>15625</v>
      </c>
      <c r="K17" s="21">
        <v>0</v>
      </c>
      <c r="L17" s="21">
        <v>0</v>
      </c>
      <c r="M17" s="21">
        <v>0</v>
      </c>
      <c r="N17" s="6">
        <v>2306.25</v>
      </c>
      <c r="O17" s="6">
        <f t="shared" si="7"/>
        <v>-468.75</v>
      </c>
      <c r="P17" s="6">
        <v>206.64</v>
      </c>
      <c r="Q17" s="6">
        <v>443.71</v>
      </c>
      <c r="R17" s="6">
        <v>30</v>
      </c>
      <c r="S17" s="6">
        <f t="shared" ref="S17" si="18">N17+O17+P17+Q17+R17</f>
        <v>2517.85</v>
      </c>
      <c r="T17" s="6">
        <f t="shared" ref="T17" si="19">M17-S17</f>
        <v>-2517.85</v>
      </c>
      <c r="U17" s="6">
        <v>0</v>
      </c>
      <c r="V17" s="6">
        <v>0</v>
      </c>
      <c r="W17" s="6">
        <v>0</v>
      </c>
    </row>
    <row r="18" spans="1:23" ht="30.75" customHeight="1" x14ac:dyDescent="0.25">
      <c r="A18" s="5">
        <v>8</v>
      </c>
      <c r="B18" s="17" t="s">
        <v>26</v>
      </c>
      <c r="C18" s="23" t="s">
        <v>10</v>
      </c>
      <c r="D18" s="19" t="s">
        <v>13</v>
      </c>
      <c r="E18" s="17" t="s">
        <v>64</v>
      </c>
      <c r="F18" s="17" t="s">
        <v>65</v>
      </c>
      <c r="G18" s="24">
        <v>15000</v>
      </c>
      <c r="H18" s="21">
        <v>375</v>
      </c>
      <c r="I18" s="24">
        <v>250</v>
      </c>
      <c r="J18" s="20">
        <f t="shared" si="0"/>
        <v>15625</v>
      </c>
      <c r="K18" s="21">
        <v>0</v>
      </c>
      <c r="L18" s="21">
        <v>0</v>
      </c>
      <c r="M18" s="21">
        <v>0</v>
      </c>
      <c r="N18" s="6">
        <v>2306.25</v>
      </c>
      <c r="O18" s="6">
        <f t="shared" ref="O18" si="20">((M18-L18-J18))*3%</f>
        <v>-468.75</v>
      </c>
      <c r="P18" s="6">
        <v>0</v>
      </c>
      <c r="Q18" s="6">
        <v>443.71</v>
      </c>
      <c r="R18" s="6">
        <v>0</v>
      </c>
      <c r="S18" s="6">
        <f t="shared" ref="S18" si="21">N18+O18+P18+Q18+R18</f>
        <v>2281.21</v>
      </c>
      <c r="T18" s="6">
        <f t="shared" ref="T18" si="22">M18-S18</f>
        <v>-2281.21</v>
      </c>
      <c r="U18" s="6">
        <v>0</v>
      </c>
      <c r="V18" s="6">
        <v>0</v>
      </c>
      <c r="W18" s="6">
        <v>0</v>
      </c>
    </row>
    <row r="19" spans="1:23" ht="30.75" customHeight="1" x14ac:dyDescent="0.25">
      <c r="A19" s="5">
        <v>9</v>
      </c>
      <c r="B19" s="17" t="s">
        <v>47</v>
      </c>
      <c r="C19" s="23" t="s">
        <v>10</v>
      </c>
      <c r="D19" s="19" t="s">
        <v>13</v>
      </c>
      <c r="E19" s="17" t="s">
        <v>66</v>
      </c>
      <c r="F19" s="17" t="s">
        <v>67</v>
      </c>
      <c r="G19" s="24">
        <v>15000</v>
      </c>
      <c r="H19" s="21">
        <v>375</v>
      </c>
      <c r="I19" s="24">
        <v>250</v>
      </c>
      <c r="J19" s="20">
        <f t="shared" si="0"/>
        <v>15625</v>
      </c>
      <c r="K19" s="21">
        <v>0</v>
      </c>
      <c r="L19" s="21">
        <v>0</v>
      </c>
      <c r="M19" s="21">
        <v>0</v>
      </c>
      <c r="N19" s="6">
        <v>2306.25</v>
      </c>
      <c r="O19" s="6">
        <f t="shared" ref="O19" si="23">((M19-L19-J19))*3%</f>
        <v>-468.75</v>
      </c>
      <c r="P19" s="6">
        <v>0</v>
      </c>
      <c r="Q19" s="6">
        <v>407.63</v>
      </c>
      <c r="R19" s="6">
        <v>30</v>
      </c>
      <c r="S19" s="6">
        <f t="shared" ref="S19" si="24">N19+O19+P19+Q19+R19</f>
        <v>2275.13</v>
      </c>
      <c r="T19" s="6">
        <f t="shared" ref="T19" si="25">M19-S19</f>
        <v>-2275.13</v>
      </c>
    </row>
    <row r="20" spans="1:23" ht="30.75" customHeight="1" x14ac:dyDescent="0.25">
      <c r="A20" s="5">
        <v>10</v>
      </c>
      <c r="B20" s="17" t="s">
        <v>32</v>
      </c>
      <c r="C20" s="23" t="s">
        <v>10</v>
      </c>
      <c r="D20" s="19" t="s">
        <v>13</v>
      </c>
      <c r="E20" s="17" t="s">
        <v>68</v>
      </c>
      <c r="F20" s="17" t="s">
        <v>69</v>
      </c>
      <c r="G20" s="24">
        <v>15000</v>
      </c>
      <c r="H20" s="21">
        <v>375</v>
      </c>
      <c r="I20" s="24">
        <v>250</v>
      </c>
      <c r="J20" s="20">
        <f t="shared" si="0"/>
        <v>15625</v>
      </c>
      <c r="K20" s="21">
        <v>0</v>
      </c>
      <c r="L20" s="21">
        <v>0</v>
      </c>
      <c r="M20" s="21">
        <v>0</v>
      </c>
      <c r="N20" s="6">
        <v>2306.25</v>
      </c>
      <c r="O20" s="6">
        <f t="shared" ref="O20" si="26">((M20-L20-J20))*3%</f>
        <v>-468.75</v>
      </c>
      <c r="P20" s="6">
        <v>206.64</v>
      </c>
      <c r="Q20" s="6">
        <v>360.67</v>
      </c>
      <c r="R20" s="6">
        <v>0</v>
      </c>
      <c r="S20" s="6">
        <f t="shared" ref="S20" si="27">N20+O20+P20+Q20+R20</f>
        <v>2404.81</v>
      </c>
      <c r="T20" s="6">
        <f t="shared" ref="T20" si="28">M20-S20</f>
        <v>-2404.81</v>
      </c>
    </row>
    <row r="21" spans="1:23" x14ac:dyDescent="0.25">
      <c r="L21" s="3"/>
      <c r="M21" s="3"/>
    </row>
    <row r="22" spans="1:23" x14ac:dyDescent="0.25">
      <c r="L22" s="3"/>
      <c r="M22" s="3"/>
    </row>
    <row r="23" spans="1:23" x14ac:dyDescent="0.25">
      <c r="L23" s="3"/>
      <c r="M23" s="3"/>
    </row>
    <row r="24" spans="1:23" x14ac:dyDescent="0.25">
      <c r="L24" s="3"/>
      <c r="M24" s="3"/>
    </row>
    <row r="25" spans="1:23" x14ac:dyDescent="0.25">
      <c r="L25" s="3"/>
      <c r="M25" s="3"/>
    </row>
    <row r="28" spans="1:23" ht="17.25" x14ac:dyDescent="0.3">
      <c r="O28" s="35"/>
      <c r="P28" s="35"/>
      <c r="Q28" s="35"/>
      <c r="R28" s="35"/>
      <c r="S28" s="35"/>
    </row>
    <row r="29" spans="1:23" ht="17.25" x14ac:dyDescent="0.3">
      <c r="O29" s="26"/>
      <c r="P29" s="26"/>
      <c r="Q29" s="26"/>
      <c r="R29" s="26"/>
      <c r="S29" s="26"/>
    </row>
  </sheetData>
  <mergeCells count="27">
    <mergeCell ref="U9:U10"/>
    <mergeCell ref="V9:W9"/>
    <mergeCell ref="O9:O10"/>
    <mergeCell ref="P9:P10"/>
    <mergeCell ref="Q9:Q10"/>
    <mergeCell ref="S9:S10"/>
    <mergeCell ref="T9:T10"/>
    <mergeCell ref="R9:R10"/>
    <mergeCell ref="A1:T1"/>
    <mergeCell ref="A5:T5"/>
    <mergeCell ref="A7:T7"/>
    <mergeCell ref="A6:T6"/>
    <mergeCell ref="O28:S28"/>
    <mergeCell ref="L9:M9"/>
    <mergeCell ref="O29:S29"/>
    <mergeCell ref="B9:B10"/>
    <mergeCell ref="A9:A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N9:N10"/>
  </mergeCells>
  <printOptions horizontalCentered="1"/>
  <pageMargins left="0.23622047244094491" right="0.23622047244094491" top="0.55118110236220474" bottom="0.74803149606299213" header="0.31496062992125984" footer="0.31496062992125984"/>
  <pageSetup paperSize="14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BreakPreview" topLeftCell="C1" zoomScaleNormal="100" zoomScaleSheetLayoutView="100" workbookViewId="0">
      <selection activeCell="K11" sqref="K11"/>
    </sheetView>
  </sheetViews>
  <sheetFormatPr baseColWidth="10" defaultColWidth="9.140625" defaultRowHeight="15" x14ac:dyDescent="0.25"/>
  <cols>
    <col min="1" max="1" width="5.140625" customWidth="1"/>
    <col min="2" max="2" width="25" customWidth="1"/>
    <col min="3" max="3" width="37.140625" customWidth="1"/>
    <col min="4" max="4" width="36.7109375" customWidth="1"/>
    <col min="5" max="5" width="16" customWidth="1"/>
    <col min="6" max="6" width="16.28515625" customWidth="1"/>
    <col min="7" max="7" width="20.5703125" customWidth="1"/>
    <col min="8" max="8" width="14.5703125" customWidth="1"/>
    <col min="9" max="9" width="17" bestFit="1" customWidth="1"/>
  </cols>
  <sheetData>
    <row r="1" spans="1:9" s="1" customFormat="1" ht="16.5" x14ac:dyDescent="0.3">
      <c r="A1" s="31"/>
      <c r="B1" s="31"/>
      <c r="C1" s="31"/>
      <c r="D1" s="31"/>
      <c r="E1" s="31"/>
      <c r="F1" s="31"/>
      <c r="G1" s="31"/>
      <c r="H1" s="31"/>
      <c r="I1" s="31"/>
    </row>
    <row r="2" spans="1:9" s="1" customFormat="1" ht="16.5" x14ac:dyDescent="0.3">
      <c r="A2" s="31"/>
      <c r="B2" s="31"/>
      <c r="C2" s="31"/>
      <c r="D2" s="31"/>
      <c r="E2" s="31"/>
      <c r="F2" s="31"/>
      <c r="G2" s="31"/>
      <c r="H2" s="31"/>
      <c r="I2" s="31"/>
    </row>
    <row r="3" spans="1:9" s="1" customFormat="1" ht="16.5" x14ac:dyDescent="0.3">
      <c r="A3" s="8"/>
      <c r="B3" s="8"/>
      <c r="C3" s="8"/>
      <c r="D3" s="8"/>
      <c r="E3" s="8"/>
      <c r="F3" s="8"/>
      <c r="G3" s="8"/>
      <c r="H3" s="8"/>
      <c r="I3" s="8"/>
    </row>
    <row r="4" spans="1:9" s="1" customFormat="1" ht="16.5" x14ac:dyDescent="0.3">
      <c r="A4" s="8"/>
      <c r="B4" s="8"/>
      <c r="C4" s="8"/>
      <c r="D4" s="8"/>
      <c r="E4" s="8"/>
      <c r="F4" s="8"/>
      <c r="G4" s="8"/>
      <c r="H4" s="8"/>
      <c r="I4" s="8"/>
    </row>
    <row r="5" spans="1:9" s="1" customFormat="1" ht="16.5" x14ac:dyDescent="0.3">
      <c r="A5" s="8"/>
      <c r="B5" s="8"/>
      <c r="C5" s="8"/>
      <c r="D5" s="8"/>
      <c r="E5" s="8"/>
      <c r="F5" s="8"/>
      <c r="G5" s="8"/>
      <c r="H5" s="8"/>
      <c r="I5" s="8"/>
    </row>
    <row r="6" spans="1:9" s="1" customFormat="1" ht="21" x14ac:dyDescent="0.35">
      <c r="A6" s="40" t="s">
        <v>9</v>
      </c>
      <c r="B6" s="40"/>
      <c r="C6" s="40"/>
      <c r="D6" s="40"/>
      <c r="E6" s="40"/>
      <c r="F6" s="40"/>
      <c r="G6" s="40"/>
      <c r="H6" s="40"/>
      <c r="I6" s="40"/>
    </row>
    <row r="7" spans="1:9" s="1" customFormat="1" ht="21" x14ac:dyDescent="0.35">
      <c r="A7" s="41" t="s">
        <v>34</v>
      </c>
      <c r="B7" s="41"/>
      <c r="C7" s="41"/>
      <c r="D7" s="41"/>
      <c r="E7" s="41"/>
      <c r="F7" s="41"/>
      <c r="G7" s="41"/>
      <c r="H7" s="41"/>
      <c r="I7" s="41"/>
    </row>
    <row r="8" spans="1:9" s="1" customFormat="1" ht="21" x14ac:dyDescent="0.35">
      <c r="A8" s="42" t="s">
        <v>35</v>
      </c>
      <c r="B8" s="42"/>
      <c r="C8" s="42"/>
      <c r="D8" s="42"/>
      <c r="E8" s="42"/>
      <c r="F8" s="42"/>
      <c r="G8" s="42"/>
      <c r="H8" s="42"/>
      <c r="I8" s="42"/>
    </row>
    <row r="9" spans="1:9" s="1" customFormat="1" ht="16.5" customHeight="1" x14ac:dyDescent="0.3">
      <c r="A9" s="2"/>
      <c r="B9" s="2"/>
      <c r="C9" s="2"/>
      <c r="D9" s="2"/>
      <c r="E9" s="2"/>
      <c r="F9" s="2"/>
      <c r="G9" s="2"/>
      <c r="H9" s="2"/>
      <c r="I9" s="2"/>
    </row>
    <row r="10" spans="1:9" s="1" customFormat="1" ht="39.75" customHeight="1" x14ac:dyDescent="0.3">
      <c r="A10" s="25" t="s">
        <v>36</v>
      </c>
      <c r="B10" s="25" t="s">
        <v>14</v>
      </c>
      <c r="C10" s="25" t="s">
        <v>15</v>
      </c>
      <c r="D10" s="25" t="s">
        <v>37</v>
      </c>
      <c r="E10" s="25" t="s">
        <v>70</v>
      </c>
      <c r="F10" s="25" t="s">
        <v>1</v>
      </c>
      <c r="G10" s="25" t="s">
        <v>38</v>
      </c>
      <c r="H10" s="25" t="s">
        <v>39</v>
      </c>
      <c r="I10" s="25" t="s">
        <v>40</v>
      </c>
    </row>
    <row r="11" spans="1:9" ht="49.5" customHeight="1" x14ac:dyDescent="0.25">
      <c r="A11" s="10">
        <v>1</v>
      </c>
      <c r="B11" s="10" t="s">
        <v>71</v>
      </c>
      <c r="C11" s="11" t="s">
        <v>41</v>
      </c>
      <c r="D11" s="12" t="s">
        <v>23</v>
      </c>
      <c r="E11" s="10" t="s">
        <v>42</v>
      </c>
      <c r="F11" s="13" t="s">
        <v>43</v>
      </c>
      <c r="G11" s="10" t="s">
        <v>44</v>
      </c>
      <c r="H11" s="14">
        <v>10000</v>
      </c>
      <c r="I11" s="15">
        <v>44636</v>
      </c>
    </row>
    <row r="12" spans="1:9" ht="49.5" customHeight="1" x14ac:dyDescent="0.25">
      <c r="A12" s="10">
        <v>2</v>
      </c>
      <c r="B12" s="10" t="s">
        <v>72</v>
      </c>
      <c r="C12" s="11" t="s">
        <v>45</v>
      </c>
      <c r="D12" s="12" t="s">
        <v>23</v>
      </c>
      <c r="E12" s="10" t="s">
        <v>42</v>
      </c>
      <c r="F12" s="13" t="s">
        <v>43</v>
      </c>
      <c r="G12" s="10" t="s">
        <v>46</v>
      </c>
      <c r="H12" s="14">
        <v>10000</v>
      </c>
      <c r="I12" s="15">
        <v>44652</v>
      </c>
    </row>
  </sheetData>
  <mergeCells count="5">
    <mergeCell ref="A1:I1"/>
    <mergeCell ref="A2:I2"/>
    <mergeCell ref="A6:I6"/>
    <mergeCell ref="A7:I7"/>
    <mergeCell ref="A8:I8"/>
  </mergeCells>
  <printOptions horizontalCentered="1"/>
  <pageMargins left="0.23622047244094491" right="0.23622047244094491" top="0.74803149606299213" bottom="0.74803149606299213" header="0.31496062992125984" footer="0.31496062992125984"/>
  <pageSetup paperSize="14" scale="77" orientation="landscape" r:id="rId1"/>
  <colBreaks count="1" manualBreakCount="1">
    <brk id="9" max="2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Renglón 022</vt:lpstr>
      <vt:lpstr>Renglón 029</vt:lpstr>
      <vt:lpstr>'Renglón 029'!Área_de_impresión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2022-10-25T17:11:53Z</dcterms:modified>
</cp:coreProperties>
</file>