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59ACD5F-9399-4C23-A7E4-FB91E6DD0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N13" i="2"/>
  <c r="P19" i="2"/>
  <c r="O19" i="2"/>
  <c r="N19" i="2"/>
  <c r="P10" i="2"/>
  <c r="O10" i="2"/>
  <c r="N10" i="2"/>
  <c r="J11" i="2"/>
  <c r="J18" i="2" l="1"/>
  <c r="J14" i="2"/>
  <c r="P20" i="2" l="1"/>
  <c r="J10" i="2"/>
  <c r="J19" i="2"/>
  <c r="J17" i="2" l="1"/>
  <c r="J12" i="2" l="1"/>
  <c r="J9" i="2"/>
  <c r="J16" i="2" l="1"/>
  <c r="J15" i="2" l="1"/>
</calcChain>
</file>

<file path=xl/sharedStrings.xml><?xml version="1.0" encoding="utf-8"?>
<sst xmlns="http://schemas.openxmlformats.org/spreadsheetml/2006/main" count="71" uniqueCount="47">
  <si>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</si>
  <si>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</si>
  <si>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</si>
  <si>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</si>
  <si>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</si>
  <si>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</si>
  <si>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</si>
  <si>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</si>
  <si>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</si>
  <si>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</si>
  <si>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</si>
  <si>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</si>
  <si>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</si>
  <si>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</si>
  <si>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</si>
  <si>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</si>
  <si>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</si>
  <si>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</si>
  <si>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</si>
  <si>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</si>
  <si>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Administrativo</t>
  </si>
  <si>
    <t>Director Administrativo y Financiero</t>
  </si>
  <si>
    <t>Dirección Administrativa y Financiera</t>
  </si>
  <si>
    <t>Director Ejecutivo III</t>
  </si>
  <si>
    <t>Director Académico</t>
  </si>
  <si>
    <t>Dirección Académica</t>
  </si>
  <si>
    <t>Claudia Victoria García García</t>
  </si>
  <si>
    <t>Subdirector Evaluación Docente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</si>
  <si>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</si>
  <si>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</si>
  <si>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</si>
  <si>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</si>
  <si>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</si>
  <si>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</si>
  <si>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</si>
  <si>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</si>
  <si>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Director de Asuntos Jurídicos</t>
  </si>
  <si>
    <t>AGUINALDO 50%</t>
  </si>
  <si>
    <t>BONO VACACIONAL</t>
  </si>
  <si>
    <t>Nómina  Mensual febrero 2025</t>
  </si>
  <si>
    <t>Carlos Humberto Aguilar Zamora*</t>
  </si>
  <si>
    <t>Subdirector de Desarrollo Académico</t>
  </si>
  <si>
    <t>Nathan Estuardo Santay Campos**</t>
  </si>
  <si>
    <t>*Rescisión de contrato con efectos a partir del 21 de febrero 2025
**Reingreso con efectos a partir del 3 de febrero 2025</t>
  </si>
  <si>
    <t>Director de Informática</t>
  </si>
  <si>
    <t>Dirección de Informática</t>
  </si>
  <si>
    <t>Haroldo Herlindo Turcios García**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</si>
</sst>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4" fillId="0" borderId="0" xfId="1" applyFont="1"/>
    <xf numFmtId="44" fontId="5" fillId="0" borderId="0" xfId="1" applyFont="1"/>
    <xf numFmtId="0" fontId="0" fillId="0" borderId="5" xfId="0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22</xdr:row>
      <xdr:rowOff>104775</xdr:rowOff>
    </xdr:from>
    <xdr:to>
      <xdr:col>12</xdr:col>
      <xdr:colOff>665593</xdr:colOff>
      <xdr:row>23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447675" y="8334375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showGridLines="0" tabSelected="1" view="pageBreakPreview" zoomScaleNormal="100" zoomScaleSheetLayoutView="100" workbookViewId="0">
      <selection activeCell="G14" sqref="G14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9" width="14.7109375" customWidth="1"/>
    <col min="10" max="10" width="11.42578125" bestFit="1" customWidth="1"/>
    <col min="11" max="11" width="12.5703125" hidden="1" customWidth="1"/>
    <col min="12" max="12" width="11.5703125" hidden="1" customWidth="1"/>
    <col min="13" max="14" width="10.140625" customWidth="1"/>
  </cols>
  <sheetData>
    <row r="1" spans="1:17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7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s="1" customFormat="1" ht="16.5" x14ac:dyDescent="0.3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7" s="1" customFormat="1" ht="16.5" x14ac:dyDescent="0.3">
      <c r="A4" s="21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7" s="1" customFormat="1" ht="16.5" x14ac:dyDescent="0.3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7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7" s="1" customFormat="1" ht="39.75" customHeight="1" x14ac:dyDescent="0.3">
      <c r="A7" s="22" t="s">
        <v>0</v>
      </c>
      <c r="B7" s="22" t="s">
        <v>9</v>
      </c>
      <c r="C7" s="22" t="s">
        <v>1</v>
      </c>
      <c r="D7" s="22" t="s">
        <v>14</v>
      </c>
      <c r="E7" s="22" t="s">
        <v>15</v>
      </c>
      <c r="F7" s="22" t="s">
        <v>16</v>
      </c>
      <c r="G7" s="22" t="s">
        <v>10</v>
      </c>
      <c r="H7" s="22" t="s">
        <v>2</v>
      </c>
      <c r="I7" s="22" t="s">
        <v>11</v>
      </c>
      <c r="J7" s="22" t="s">
        <v>3</v>
      </c>
      <c r="K7" s="22" t="s">
        <v>37</v>
      </c>
      <c r="L7" s="18" t="s">
        <v>38</v>
      </c>
    </row>
    <row r="8" spans="1:17" s="1" customFormat="1" ht="16.5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19"/>
    </row>
    <row r="9" spans="1:17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17</v>
      </c>
      <c r="F9" s="7" t="s">
        <v>18</v>
      </c>
      <c r="G9" s="10">
        <v>18000</v>
      </c>
      <c r="H9" s="10">
        <v>375</v>
      </c>
      <c r="I9" s="10">
        <v>250</v>
      </c>
      <c r="J9" s="10">
        <f t="shared" ref="J9" si="0">G9+H9+I9</f>
        <v>18625</v>
      </c>
      <c r="K9" s="10">
        <v>9187.5</v>
      </c>
      <c r="L9" s="10">
        <v>200</v>
      </c>
    </row>
    <row r="10" spans="1:17" s="3" customFormat="1" ht="30.75" customHeight="1" x14ac:dyDescent="0.25">
      <c r="A10" s="6">
        <v>2</v>
      </c>
      <c r="B10" s="7" t="s">
        <v>40</v>
      </c>
      <c r="C10" s="8" t="s">
        <v>5</v>
      </c>
      <c r="D10" s="9" t="s">
        <v>7</v>
      </c>
      <c r="E10" s="7" t="s">
        <v>21</v>
      </c>
      <c r="F10" s="7" t="s">
        <v>22</v>
      </c>
      <c r="G10" s="10">
        <v>12857.14</v>
      </c>
      <c r="H10" s="10">
        <v>267.86</v>
      </c>
      <c r="I10" s="10">
        <v>178.57</v>
      </c>
      <c r="J10" s="10">
        <f t="shared" ref="J10" si="1">G10+H10+I10</f>
        <v>13303.57</v>
      </c>
      <c r="K10" s="10">
        <v>9187.5</v>
      </c>
      <c r="L10" s="10">
        <v>200</v>
      </c>
      <c r="N10" s="24">
        <f>18000/28*20</f>
        <v>12857.142857142859</v>
      </c>
      <c r="O10" s="24">
        <f>375/28*20</f>
        <v>267.85714285714283</v>
      </c>
      <c r="P10" s="24">
        <f>250/28*20</f>
        <v>178.57142857142858</v>
      </c>
      <c r="Q10" s="24"/>
    </row>
    <row r="11" spans="1:17" s="3" customFormat="1" ht="30.75" customHeight="1" x14ac:dyDescent="0.25">
      <c r="A11" s="6">
        <v>3</v>
      </c>
      <c r="B11" s="7" t="s">
        <v>34</v>
      </c>
      <c r="C11" s="8" t="s">
        <v>5</v>
      </c>
      <c r="D11" s="9" t="s">
        <v>7</v>
      </c>
      <c r="E11" s="7" t="s">
        <v>36</v>
      </c>
      <c r="F11" s="7" t="s">
        <v>33</v>
      </c>
      <c r="G11" s="10">
        <v>18000</v>
      </c>
      <c r="H11" s="10">
        <v>375</v>
      </c>
      <c r="I11" s="10">
        <v>250</v>
      </c>
      <c r="J11" s="10">
        <f t="shared" ref="J11" si="2">G11+H11+I11</f>
        <v>18625</v>
      </c>
      <c r="K11" s="10">
        <v>2962.09</v>
      </c>
      <c r="L11" s="10">
        <v>64.48</v>
      </c>
    </row>
    <row r="12" spans="1:17" s="3" customFormat="1" ht="30.75" customHeight="1" x14ac:dyDescent="0.25">
      <c r="A12" s="6">
        <v>4</v>
      </c>
      <c r="B12" s="7" t="s">
        <v>26</v>
      </c>
      <c r="C12" s="8" t="s">
        <v>5</v>
      </c>
      <c r="D12" s="9" t="s">
        <v>23</v>
      </c>
      <c r="E12" s="7" t="s">
        <v>24</v>
      </c>
      <c r="F12" s="7" t="s">
        <v>25</v>
      </c>
      <c r="G12" s="11">
        <v>20000</v>
      </c>
      <c r="H12" s="10">
        <v>375</v>
      </c>
      <c r="I12" s="10">
        <v>250</v>
      </c>
      <c r="J12" s="10">
        <f>G12+H12+I12</f>
        <v>20625</v>
      </c>
      <c r="K12" s="12">
        <v>6791.67</v>
      </c>
      <c r="L12" s="10">
        <v>133.33000000000001</v>
      </c>
    </row>
    <row r="13" spans="1:17" s="3" customFormat="1" ht="30.75" customHeight="1" x14ac:dyDescent="0.25">
      <c r="A13" s="6">
        <v>5</v>
      </c>
      <c r="B13" s="7" t="s">
        <v>46</v>
      </c>
      <c r="C13" s="8" t="s">
        <v>5</v>
      </c>
      <c r="D13" s="9" t="s">
        <v>7</v>
      </c>
      <c r="E13" s="7" t="s">
        <v>44</v>
      </c>
      <c r="F13" s="7" t="s">
        <v>45</v>
      </c>
      <c r="G13" s="11">
        <v>16714.29</v>
      </c>
      <c r="H13" s="10">
        <v>348.21</v>
      </c>
      <c r="I13" s="10">
        <v>232.14</v>
      </c>
      <c r="J13" s="10">
        <f>G13+H13+I13</f>
        <v>17294.64</v>
      </c>
      <c r="K13" s="12"/>
      <c r="L13" s="10"/>
      <c r="N13" s="24">
        <f>18000/28*26</f>
        <v>16714.285714285714</v>
      </c>
    </row>
    <row r="14" spans="1:17" s="3" customFormat="1" ht="30.75" customHeight="1" x14ac:dyDescent="0.25">
      <c r="A14" s="6">
        <v>6</v>
      </c>
      <c r="B14" s="7" t="s">
        <v>30</v>
      </c>
      <c r="C14" s="8" t="s">
        <v>5</v>
      </c>
      <c r="D14" s="9" t="s">
        <v>8</v>
      </c>
      <c r="E14" s="7" t="s">
        <v>29</v>
      </c>
      <c r="F14" s="7" t="s">
        <v>22</v>
      </c>
      <c r="G14" s="11">
        <v>15000</v>
      </c>
      <c r="H14" s="10">
        <v>375</v>
      </c>
      <c r="I14" s="10">
        <v>250</v>
      </c>
      <c r="J14" s="10">
        <f>G14+H14+I14</f>
        <v>15625</v>
      </c>
      <c r="K14" s="12">
        <v>3843.75</v>
      </c>
      <c r="L14" s="10">
        <v>100</v>
      </c>
    </row>
    <row r="15" spans="1:17" s="4" customFormat="1" ht="30.75" customHeight="1" x14ac:dyDescent="0.2">
      <c r="A15" s="6">
        <v>7</v>
      </c>
      <c r="B15" s="16" t="s">
        <v>35</v>
      </c>
      <c r="C15" s="13" t="s">
        <v>5</v>
      </c>
      <c r="D15" s="9" t="s">
        <v>8</v>
      </c>
      <c r="E15" s="7" t="s">
        <v>19</v>
      </c>
      <c r="F15" s="7" t="s">
        <v>22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>
        <v>200</v>
      </c>
    </row>
    <row r="16" spans="1:17" s="4" customFormat="1" ht="30.75" customHeight="1" x14ac:dyDescent="0.2">
      <c r="A16" s="6">
        <v>8</v>
      </c>
      <c r="B16" s="7" t="s">
        <v>13</v>
      </c>
      <c r="C16" s="13" t="s">
        <v>5</v>
      </c>
      <c r="D16" s="9" t="s">
        <v>8</v>
      </c>
      <c r="E16" s="7" t="s">
        <v>20</v>
      </c>
      <c r="F16" s="7" t="s">
        <v>22</v>
      </c>
      <c r="G16" s="12">
        <v>15000</v>
      </c>
      <c r="H16" s="11">
        <v>375</v>
      </c>
      <c r="I16" s="12">
        <v>250</v>
      </c>
      <c r="J16" s="10">
        <f>G16+H16+I16</f>
        <v>15625</v>
      </c>
      <c r="K16" s="12">
        <v>7687.5</v>
      </c>
      <c r="L16" s="10">
        <v>200</v>
      </c>
    </row>
    <row r="17" spans="1:16" s="4" customFormat="1" ht="30.75" customHeight="1" x14ac:dyDescent="0.2">
      <c r="A17" s="6">
        <v>9</v>
      </c>
      <c r="B17" s="7" t="s">
        <v>28</v>
      </c>
      <c r="C17" s="13" t="s">
        <v>5</v>
      </c>
      <c r="D17" s="9" t="s">
        <v>8</v>
      </c>
      <c r="E17" s="7" t="s">
        <v>27</v>
      </c>
      <c r="F17" s="7" t="s">
        <v>25</v>
      </c>
      <c r="G17" s="12">
        <v>15000</v>
      </c>
      <c r="H17" s="11">
        <v>375</v>
      </c>
      <c r="I17" s="12">
        <v>250</v>
      </c>
      <c r="J17" s="10">
        <f t="shared" ref="J17:J18" si="3">G17+H17+I17</f>
        <v>15625</v>
      </c>
      <c r="K17" s="12">
        <v>4830.9399999999996</v>
      </c>
      <c r="L17" s="10">
        <v>125.68</v>
      </c>
    </row>
    <row r="18" spans="1:16" s="4" customFormat="1" ht="30.75" customHeight="1" x14ac:dyDescent="0.2">
      <c r="A18" s="6">
        <v>10</v>
      </c>
      <c r="B18" s="7" t="s">
        <v>31</v>
      </c>
      <c r="C18" s="13" t="s">
        <v>5</v>
      </c>
      <c r="D18" s="9" t="s">
        <v>8</v>
      </c>
      <c r="E18" s="7" t="s">
        <v>32</v>
      </c>
      <c r="F18" s="7" t="s">
        <v>25</v>
      </c>
      <c r="G18" s="12">
        <v>15000</v>
      </c>
      <c r="H18" s="11">
        <v>375</v>
      </c>
      <c r="I18" s="12">
        <v>250</v>
      </c>
      <c r="J18" s="10">
        <f t="shared" si="3"/>
        <v>15625</v>
      </c>
      <c r="K18" s="12">
        <v>3843.75</v>
      </c>
      <c r="L18" s="10">
        <v>100</v>
      </c>
    </row>
    <row r="19" spans="1:16" s="4" customFormat="1" ht="30" x14ac:dyDescent="0.2">
      <c r="A19" s="6">
        <v>11</v>
      </c>
      <c r="B19" s="14" t="s">
        <v>42</v>
      </c>
      <c r="C19" s="13" t="s">
        <v>5</v>
      </c>
      <c r="D19" s="9" t="s">
        <v>8</v>
      </c>
      <c r="E19" s="15" t="s">
        <v>41</v>
      </c>
      <c r="F19" s="7" t="s">
        <v>25</v>
      </c>
      <c r="G19" s="12">
        <v>13928.57</v>
      </c>
      <c r="H19" s="11">
        <v>348.21</v>
      </c>
      <c r="I19" s="12">
        <v>232.14</v>
      </c>
      <c r="J19" s="10">
        <f t="shared" ref="J19" si="4">G19+H19+I19</f>
        <v>14508.919999999998</v>
      </c>
      <c r="K19" s="12">
        <v>7687.5</v>
      </c>
      <c r="L19" s="10">
        <v>200</v>
      </c>
      <c r="N19" s="25">
        <f>15000/28*26</f>
        <v>13928.571428571428</v>
      </c>
      <c r="O19" s="25">
        <f>375/28*26</f>
        <v>348.21428571428572</v>
      </c>
      <c r="P19" s="25">
        <f>250/28*26</f>
        <v>232.14285714285714</v>
      </c>
    </row>
    <row r="20" spans="1:16" ht="110.25" customHeight="1" x14ac:dyDescent="0.25">
      <c r="A20" s="26" t="s">
        <v>43</v>
      </c>
      <c r="B20" s="26"/>
      <c r="C20" s="26"/>
      <c r="D20" s="26"/>
      <c r="E20" s="26"/>
      <c r="F20" s="26"/>
      <c r="G20" s="26"/>
      <c r="H20" s="26"/>
      <c r="I20" s="26"/>
      <c r="J20" s="26"/>
      <c r="P20">
        <f>+M20+N20+O20</f>
        <v>0</v>
      </c>
    </row>
    <row r="21" spans="1:16" ht="45.75" customHeight="1" x14ac:dyDescent="0.25">
      <c r="A21" s="17"/>
      <c r="J21" s="2"/>
    </row>
    <row r="22" spans="1:16" x14ac:dyDescent="0.25">
      <c r="J22" s="2"/>
    </row>
    <row r="23" spans="1:16" ht="25.5" customHeight="1" x14ac:dyDescent="0.25">
      <c r="J23" s="2"/>
    </row>
  </sheetData>
  <mergeCells count="16">
    <mergeCell ref="A20:J20"/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55118110236220474" bottom="0.55118110236220474" header="0.31496062992125984" footer="0.31496062992125984"/>
  <pageSetup paperSize="14" scale="79" orientation="landscape" horizontalDpi="4294967293" r:id="rId1"/>
  <ignoredErrors>
    <ignoredError sqref="C9 C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2025-03-06T17:16:59Z</dcterms:modified>
</cp:coreProperties>
</file>