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M13" i="2" l="1"/>
  <c r="N13" i="2" l="1"/>
  <c r="P13" i="2"/>
  <c r="O13" i="2"/>
  <c r="R13" i="2" l="1"/>
  <c r="S13" i="2" s="1"/>
  <c r="M14" i="2" l="1"/>
  <c r="O14" i="2" l="1"/>
  <c r="P14" i="2"/>
  <c r="N14" i="2"/>
  <c r="M11" i="2"/>
  <c r="R14" i="2" l="1"/>
  <c r="N11" i="2"/>
  <c r="P11" i="2"/>
  <c r="O11" i="2"/>
  <c r="R11" i="2" l="1"/>
  <c r="S11" i="2" s="1"/>
  <c r="S14" i="2"/>
  <c r="V17" i="2" l="1"/>
  <c r="M17" i="2" l="1"/>
  <c r="O17" i="2" s="1"/>
  <c r="M16" i="2"/>
  <c r="M15" i="2"/>
  <c r="O15" i="2" s="1"/>
  <c r="M12" i="2"/>
  <c r="N16" i="2" l="1"/>
  <c r="O16" i="2"/>
  <c r="O12" i="2"/>
  <c r="P12" i="2"/>
  <c r="N15" i="2"/>
  <c r="N12" i="2"/>
  <c r="N17" i="2"/>
  <c r="R12" i="2" l="1"/>
  <c r="S12" i="2" s="1"/>
  <c r="R16" i="2"/>
  <c r="S16" i="2" s="1"/>
  <c r="R17" i="2"/>
  <c r="S17" i="2" s="1"/>
  <c r="R15" i="2"/>
  <c r="S15" i="2" s="1"/>
</calcChain>
</file>

<file path=xl/sharedStrings.xml><?xml version="1.0" encoding="utf-8"?>
<sst xmlns="http://schemas.openxmlformats.org/spreadsheetml/2006/main" count="63" uniqueCount="46">
  <si>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</si>
  <si>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</si>
  <si>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</si>
  <si>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</si>
  <si>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</si>
  <si>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</si>
  <si>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</si>
  <si>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</si>
  <si>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</si>
  <si>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</si>
  <si>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</si>
  <si>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</si>
  <si>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</si>
  <si>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</si>
  <si>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</si>
  <si>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</si>
  <si>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</si>
  <si>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</si>
  <si>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</si>
  <si>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</si>
  <si>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</si>
  <si>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</si>
  <si>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</si>
  <si>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</si>
  <si>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</si>
  <si>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</si>
  <si>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</si>
  <si>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</si>
  <si>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</si>
  <si>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1996 58293 1803</t>
  </si>
  <si>
    <t>Mario Estuardo León Alegría</t>
  </si>
  <si>
    <t>Servio Estuardo Guzmán Díaz</t>
  </si>
  <si>
    <t xml:space="preserve">1811 83382 2001 </t>
  </si>
  <si>
    <t>2353 15419 0101</t>
  </si>
  <si>
    <t>2425 73673 0101</t>
  </si>
  <si>
    <t>Claudia Victoria García García</t>
  </si>
  <si>
    <t>Edgar Alejandro Román Álvarez</t>
  </si>
  <si>
    <t>1995 99963 0101</t>
  </si>
  <si>
    <t>Abner Eliel Silvestre González</t>
  </si>
  <si>
    <t>1818 91271 0101</t>
  </si>
  <si>
    <t>Juan Fernando Sánchez Villatoro</t>
  </si>
  <si>
    <t>1693 29623 0101</t>
  </si>
  <si>
    <t>Herbert Walther Alfredo Rivera Barillas</t>
  </si>
  <si>
    <t>Subdirección de Recursos Humanos</t>
  </si>
  <si>
    <t>Lcda. Desiree Recinos</t>
  </si>
  <si>
    <t>Nómina  Mensual Junio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</si>
</sst>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/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E16" workbookViewId="0">
      <selection activeCell="A3" sqref="A3:S3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7" width="9.7109375" customWidth="1"/>
    <col min="18" max="18" width="11" style="15" customWidth="1"/>
    <col min="19" max="19" width="11.28515625" customWidth="1"/>
    <col min="20" max="20" width="7" customWidth="1"/>
    <col min="21" max="21" width="8" customWidth="1"/>
    <col min="22" max="22" width="7.5703125" customWidth="1"/>
  </cols>
  <sheetData>
    <row r="1" spans="1:22" s="1" customFormat="1" ht="16.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2" s="1" customFormat="1" ht="16.5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2" s="1" customFormat="1" ht="16.5" x14ac:dyDescent="0.3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2" s="1" customFormat="1" ht="16.5" x14ac:dyDescent="0.3">
      <c r="A4" s="25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2" s="1" customFormat="1" ht="16.5" x14ac:dyDescent="0.3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2" s="1" customFormat="1" ht="16.5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2" s="1" customFormat="1" ht="16.5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2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  <c r="S8" s="2"/>
    </row>
    <row r="9" spans="1:22" s="1" customFormat="1" ht="39.75" customHeight="1" x14ac:dyDescent="0.3">
      <c r="A9" s="17" t="s">
        <v>0</v>
      </c>
      <c r="B9" s="17" t="s">
        <v>15</v>
      </c>
      <c r="C9" s="17" t="s">
        <v>16</v>
      </c>
      <c r="D9" s="17" t="s">
        <v>17</v>
      </c>
      <c r="E9" s="17" t="s">
        <v>18</v>
      </c>
      <c r="F9" s="17" t="s">
        <v>1</v>
      </c>
      <c r="G9" s="17" t="s">
        <v>19</v>
      </c>
      <c r="H9" s="17" t="s">
        <v>2</v>
      </c>
      <c r="I9" s="17" t="s">
        <v>3</v>
      </c>
      <c r="J9" s="17" t="s">
        <v>20</v>
      </c>
      <c r="K9" s="17" t="s">
        <v>21</v>
      </c>
      <c r="L9" s="17" t="s">
        <v>22</v>
      </c>
      <c r="M9" s="17" t="s">
        <v>4</v>
      </c>
      <c r="N9" s="17" t="s">
        <v>6</v>
      </c>
      <c r="O9" s="17" t="s">
        <v>5</v>
      </c>
      <c r="P9" s="17" t="s">
        <v>7</v>
      </c>
      <c r="Q9" s="17" t="s">
        <v>8</v>
      </c>
      <c r="R9" s="20" t="s">
        <v>9</v>
      </c>
      <c r="S9" s="17" t="s">
        <v>23</v>
      </c>
      <c r="T9" s="17" t="s">
        <v>24</v>
      </c>
      <c r="U9" s="19" t="s">
        <v>25</v>
      </c>
      <c r="V9" s="19"/>
    </row>
    <row r="10" spans="1:22" s="1" customFormat="1" ht="16.5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1"/>
      <c r="S10" s="18"/>
      <c r="T10" s="18"/>
      <c r="U10" s="5" t="s">
        <v>26</v>
      </c>
      <c r="V10" s="5" t="s">
        <v>27</v>
      </c>
    </row>
    <row r="11" spans="1:22" s="1" customFormat="1" ht="33.75" x14ac:dyDescent="0.3">
      <c r="A11" s="7">
        <v>1</v>
      </c>
      <c r="B11" s="7" t="s">
        <v>39</v>
      </c>
      <c r="C11" s="6" t="s">
        <v>40</v>
      </c>
      <c r="D11" s="6" t="s">
        <v>28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ref="M11" si="0">G11+H11+I11+J11+K11+L11</f>
        <v>18625</v>
      </c>
      <c r="N11" s="10">
        <f t="shared" ref="N11:N17" si="1">((M11-L11-J11))*15%</f>
        <v>2756.25</v>
      </c>
      <c r="O11" s="10">
        <f t="shared" ref="O11:O17" si="2">((M11-L11-J11))*3%</f>
        <v>551.25</v>
      </c>
      <c r="P11" s="10">
        <f t="shared" ref="P11:P14" si="3">((M11-L11-J11)*1.344%)</f>
        <v>246.96</v>
      </c>
      <c r="Q11" s="10">
        <v>566.71</v>
      </c>
      <c r="R11" s="10">
        <f t="shared" ref="R11:R17" si="4">N11+O11+P11+Q11</f>
        <v>4121.17</v>
      </c>
      <c r="S11" s="10">
        <f t="shared" ref="S11:S17" si="5">M11-R11</f>
        <v>14503.83</v>
      </c>
      <c r="T11" s="10">
        <v>0</v>
      </c>
      <c r="U11" s="10">
        <v>0</v>
      </c>
      <c r="V11" s="10">
        <v>0</v>
      </c>
    </row>
    <row r="12" spans="1:22" s="1" customFormat="1" ht="33.75" x14ac:dyDescent="0.3">
      <c r="A12" s="7">
        <v>2</v>
      </c>
      <c r="B12" s="7" t="s">
        <v>29</v>
      </c>
      <c r="C12" s="6" t="s">
        <v>30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6">G12+H12+I12+J12+K12+L12</f>
        <v>18625</v>
      </c>
      <c r="N12" s="10">
        <f t="shared" si="1"/>
        <v>2756.25</v>
      </c>
      <c r="O12" s="10">
        <f t="shared" si="2"/>
        <v>551.25</v>
      </c>
      <c r="P12" s="10">
        <f t="shared" si="3"/>
        <v>246.96</v>
      </c>
      <c r="Q12" s="10">
        <v>566.71</v>
      </c>
      <c r="R12" s="10">
        <f t="shared" si="4"/>
        <v>4121.17</v>
      </c>
      <c r="S12" s="10">
        <f t="shared" si="5"/>
        <v>14503.83</v>
      </c>
      <c r="T12" s="10">
        <v>0</v>
      </c>
      <c r="U12" s="10">
        <v>0</v>
      </c>
      <c r="V12" s="10">
        <v>0</v>
      </c>
    </row>
    <row r="13" spans="1:22" ht="33.75" x14ac:dyDescent="0.25">
      <c r="A13" s="7">
        <v>3</v>
      </c>
      <c r="B13" s="7" t="s">
        <v>41</v>
      </c>
      <c r="C13" s="6" t="s">
        <v>42</v>
      </c>
      <c r="D13" s="6" t="s">
        <v>28</v>
      </c>
      <c r="E13" s="4" t="s">
        <v>14</v>
      </c>
      <c r="F13" s="8" t="s">
        <v>11</v>
      </c>
      <c r="G13" s="10">
        <v>15000</v>
      </c>
      <c r="H13" s="10">
        <v>0</v>
      </c>
      <c r="I13" s="10">
        <v>375</v>
      </c>
      <c r="J13" s="10">
        <v>250</v>
      </c>
      <c r="K13" s="9">
        <v>0</v>
      </c>
      <c r="L13" s="9">
        <v>0</v>
      </c>
      <c r="M13" s="9">
        <f>G13+H13+I13+J13+K13+L13</f>
        <v>15625</v>
      </c>
      <c r="N13" s="10">
        <f t="shared" si="1"/>
        <v>2306.25</v>
      </c>
      <c r="O13" s="10">
        <f t="shared" si="2"/>
        <v>461.25</v>
      </c>
      <c r="P13" s="10">
        <f t="shared" si="3"/>
        <v>206.64000000000001</v>
      </c>
      <c r="Q13" s="10">
        <v>443.71</v>
      </c>
      <c r="R13" s="10">
        <f t="shared" si="4"/>
        <v>3417.85</v>
      </c>
      <c r="S13" s="10">
        <f t="shared" si="5"/>
        <v>12207.15</v>
      </c>
      <c r="T13" s="10">
        <v>0</v>
      </c>
      <c r="U13" s="10">
        <v>0</v>
      </c>
      <c r="V13" s="10">
        <v>0</v>
      </c>
    </row>
    <row r="14" spans="1:22" s="14" customFormat="1" ht="33.75" x14ac:dyDescent="0.2">
      <c r="A14" s="7">
        <v>4</v>
      </c>
      <c r="B14" s="11" t="s">
        <v>37</v>
      </c>
      <c r="C14" s="4" t="s">
        <v>38</v>
      </c>
      <c r="D14" s="6" t="s">
        <v>28</v>
      </c>
      <c r="E14" s="4" t="s">
        <v>14</v>
      </c>
      <c r="F14" s="12" t="s">
        <v>11</v>
      </c>
      <c r="G14" s="13">
        <v>15000</v>
      </c>
      <c r="H14" s="10">
        <v>0</v>
      </c>
      <c r="I14" s="10">
        <v>375</v>
      </c>
      <c r="J14" s="13">
        <v>250</v>
      </c>
      <c r="K14" s="10">
        <v>0</v>
      </c>
      <c r="L14" s="10">
        <v>0</v>
      </c>
      <c r="M14" s="9">
        <f>G14+I14+J14</f>
        <v>15625</v>
      </c>
      <c r="N14" s="10">
        <f t="shared" si="1"/>
        <v>2306.25</v>
      </c>
      <c r="O14" s="10">
        <f t="shared" si="2"/>
        <v>461.25</v>
      </c>
      <c r="P14" s="10">
        <f t="shared" si="3"/>
        <v>206.64000000000001</v>
      </c>
      <c r="Q14" s="10">
        <v>443.71</v>
      </c>
      <c r="R14" s="10">
        <f t="shared" si="4"/>
        <v>3417.85</v>
      </c>
      <c r="S14" s="10">
        <f t="shared" si="5"/>
        <v>12207.15</v>
      </c>
      <c r="T14" s="10">
        <v>0</v>
      </c>
      <c r="U14" s="10">
        <v>0</v>
      </c>
      <c r="V14" s="10">
        <v>0</v>
      </c>
    </row>
    <row r="15" spans="1:22" ht="33.75" x14ac:dyDescent="0.25">
      <c r="A15" s="7">
        <v>5</v>
      </c>
      <c r="B15" s="7" t="s">
        <v>32</v>
      </c>
      <c r="C15" s="6" t="s">
        <v>31</v>
      </c>
      <c r="D15" s="6" t="s">
        <v>28</v>
      </c>
      <c r="E15" s="4" t="s">
        <v>14</v>
      </c>
      <c r="F15" s="8" t="s">
        <v>11</v>
      </c>
      <c r="G15" s="10">
        <v>15000</v>
      </c>
      <c r="H15" s="10">
        <v>0</v>
      </c>
      <c r="I15" s="10">
        <v>375</v>
      </c>
      <c r="J15" s="10">
        <v>250</v>
      </c>
      <c r="K15" s="9">
        <v>0</v>
      </c>
      <c r="L15" s="9">
        <v>0</v>
      </c>
      <c r="M15" s="9">
        <f>G15+H15+I15+J15+K15+L15</f>
        <v>15625</v>
      </c>
      <c r="N15" s="10">
        <f t="shared" si="1"/>
        <v>2306.25</v>
      </c>
      <c r="O15" s="10">
        <f t="shared" si="2"/>
        <v>461.25</v>
      </c>
      <c r="P15" s="10">
        <v>0</v>
      </c>
      <c r="Q15" s="10">
        <v>443.71</v>
      </c>
      <c r="R15" s="10">
        <f t="shared" si="4"/>
        <v>3211.21</v>
      </c>
      <c r="S15" s="10">
        <f t="shared" si="5"/>
        <v>12413.79</v>
      </c>
      <c r="T15" s="10">
        <v>0</v>
      </c>
      <c r="U15" s="10">
        <v>0</v>
      </c>
      <c r="V15" s="10">
        <v>0</v>
      </c>
    </row>
    <row r="16" spans="1:22" ht="33.75" x14ac:dyDescent="0.25">
      <c r="A16" s="7">
        <v>6</v>
      </c>
      <c r="B16" s="7" t="s">
        <v>33</v>
      </c>
      <c r="C16" s="6" t="s">
        <v>35</v>
      </c>
      <c r="D16" s="6" t="s">
        <v>28</v>
      </c>
      <c r="E16" s="4" t="s">
        <v>14</v>
      </c>
      <c r="F16" s="8" t="s">
        <v>11</v>
      </c>
      <c r="G16" s="10">
        <v>15000</v>
      </c>
      <c r="H16" s="10">
        <v>0</v>
      </c>
      <c r="I16" s="10">
        <v>375</v>
      </c>
      <c r="J16" s="10">
        <v>250</v>
      </c>
      <c r="K16" s="9">
        <v>0</v>
      </c>
      <c r="L16" s="9">
        <v>0</v>
      </c>
      <c r="M16" s="9">
        <f>G16+H16+I16+J16+K16+L16</f>
        <v>15625</v>
      </c>
      <c r="N16" s="10">
        <f t="shared" si="1"/>
        <v>2306.25</v>
      </c>
      <c r="O16" s="10">
        <f t="shared" si="2"/>
        <v>461.25</v>
      </c>
      <c r="P16" s="10">
        <v>0</v>
      </c>
      <c r="Q16" s="10">
        <v>443.71</v>
      </c>
      <c r="R16" s="10">
        <f t="shared" si="4"/>
        <v>3211.21</v>
      </c>
      <c r="S16" s="10">
        <f t="shared" si="5"/>
        <v>12413.79</v>
      </c>
      <c r="T16" s="10">
        <v>0</v>
      </c>
      <c r="U16" s="10">
        <v>0</v>
      </c>
      <c r="V16" s="10">
        <v>0</v>
      </c>
    </row>
    <row r="17" spans="1:22" ht="33.75" x14ac:dyDescent="0.25">
      <c r="A17" s="7">
        <v>7</v>
      </c>
      <c r="B17" s="7" t="s">
        <v>34</v>
      </c>
      <c r="C17" s="6" t="s">
        <v>36</v>
      </c>
      <c r="D17" s="6" t="s">
        <v>28</v>
      </c>
      <c r="E17" s="4" t="s">
        <v>14</v>
      </c>
      <c r="F17" s="8" t="s">
        <v>11</v>
      </c>
      <c r="G17" s="10">
        <v>15000</v>
      </c>
      <c r="H17" s="10">
        <v>0</v>
      </c>
      <c r="I17" s="10">
        <v>375</v>
      </c>
      <c r="J17" s="10">
        <v>250</v>
      </c>
      <c r="K17" s="9">
        <v>0</v>
      </c>
      <c r="L17" s="9">
        <v>0</v>
      </c>
      <c r="M17" s="9">
        <f>G17+H17+I17+J17+K17+L17</f>
        <v>15625</v>
      </c>
      <c r="N17" s="10">
        <f t="shared" si="1"/>
        <v>2306.25</v>
      </c>
      <c r="O17" s="10">
        <f t="shared" si="2"/>
        <v>461.25</v>
      </c>
      <c r="P17" s="10">
        <v>0</v>
      </c>
      <c r="Q17" s="10">
        <v>443.71</v>
      </c>
      <c r="R17" s="10">
        <f t="shared" si="4"/>
        <v>3211.21</v>
      </c>
      <c r="S17" s="10">
        <f t="shared" si="5"/>
        <v>12413.79</v>
      </c>
      <c r="T17" s="10">
        <v>0</v>
      </c>
      <c r="U17" s="10">
        <v>0</v>
      </c>
      <c r="V17" s="10">
        <f>P17-U17</f>
        <v>0</v>
      </c>
    </row>
    <row r="18" spans="1:22" x14ac:dyDescent="0.25">
      <c r="O18" s="3"/>
    </row>
    <row r="22" spans="1:22" x14ac:dyDescent="0.25">
      <c r="K22" s="3"/>
    </row>
    <row r="23" spans="1:22" x14ac:dyDescent="0.25">
      <c r="L23" s="3"/>
      <c r="M23" s="3"/>
    </row>
    <row r="24" spans="1:22" x14ac:dyDescent="0.25">
      <c r="L24" s="3"/>
      <c r="M24" s="3"/>
    </row>
    <row r="25" spans="1:22" x14ac:dyDescent="0.25">
      <c r="L25" s="3"/>
      <c r="M25" s="3"/>
    </row>
    <row r="26" spans="1:22" x14ac:dyDescent="0.25">
      <c r="L26" s="3"/>
      <c r="M26" s="3"/>
    </row>
    <row r="27" spans="1:22" x14ac:dyDescent="0.25">
      <c r="L27" s="3"/>
      <c r="M27" s="3"/>
    </row>
    <row r="30" spans="1:22" ht="17.25" x14ac:dyDescent="0.3">
      <c r="O30" s="26" t="s">
        <v>44</v>
      </c>
      <c r="P30" s="26"/>
      <c r="Q30" s="26"/>
      <c r="R30" s="26"/>
    </row>
    <row r="31" spans="1:22" ht="17.25" x14ac:dyDescent="0.3">
      <c r="O31" s="27" t="s">
        <v>43</v>
      </c>
      <c r="P31" s="27"/>
      <c r="Q31" s="27"/>
      <c r="R31" s="27"/>
    </row>
  </sheetData>
  <mergeCells count="28">
    <mergeCell ref="O30:R30"/>
    <mergeCell ref="O31:R31"/>
    <mergeCell ref="B9:B10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1:S1"/>
    <mergeCell ref="A2:S2"/>
    <mergeCell ref="A3:S3"/>
    <mergeCell ref="A5:S5"/>
    <mergeCell ref="A4:S4"/>
    <mergeCell ref="N9:N10"/>
    <mergeCell ref="T9:T10"/>
    <mergeCell ref="U9:V9"/>
    <mergeCell ref="O9:O10"/>
    <mergeCell ref="P9:P10"/>
    <mergeCell ref="Q9:Q10"/>
    <mergeCell ref="R9:R10"/>
    <mergeCell ref="S9:S10"/>
  </mergeCells>
  <printOptions horizontalCentered="1"/>
  <pageMargins left="0" right="0" top="0.74803149606299213" bottom="0.74803149606299213" header="0.31496062992125984" footer="0.31496062992125984"/>
  <pageSetup paperSize="5" scale="55" orientation="landscape" horizontalDpi="4294967294" r:id="rId1"/>
  <headerFooter>
    <oddFooter xml:space="preserve">&amp;CSubdirección de Recursos Humanos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2020-07-20T22:35:36Z</dcterms:modified>
</cp:coreProperties>
</file>