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ink/ink1.xml" ContentType="application/inkml+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eestrada\Downloads\"/>
    </mc:Choice>
  </mc:AlternateContent>
  <xr:revisionPtr revIDLastSave="0" documentId="13_ncr:1_{C7422C6D-9ABF-4B7C-AA51-57E55176E0A3}" xr6:coauthVersionLast="47" xr6:coauthVersionMax="47" xr10:uidLastSave="{00000000-0000-0000-0000-000000000000}"/>
  <bookViews>
    <workbookView xWindow="-120" yWindow="-120" windowWidth="29040" windowHeight="15720" xr2:uid="{3644100F-CEFF-43AC-A112-A8CF087CAA8D}"/>
  </bookViews>
  <sheets>
    <sheet name="Hoja1" sheetId="1" r:id="rId1"/>
    <sheet name="Hoja2" sheetId="2" r:id="rId2"/>
  </sheets>
  <definedNames>
    <definedName name="_xlnm.Print_Area" localSheetId="0">Hoja1!$A$2:$Q$39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M10" i="1" s="1"/>
  <c r="M13" i="1" s="1"/>
  <c r="F16" i="1"/>
  <c r="F17" i="1"/>
  <c r="F18" i="1"/>
  <c r="C54" i="2"/>
  <c r="C53" i="2"/>
  <c r="C52" i="2"/>
  <c r="B54" i="2"/>
  <c r="B53" i="2"/>
  <c r="B52" i="2"/>
  <c r="C7" i="2"/>
  <c r="C6" i="2"/>
  <c r="C5" i="2"/>
  <c r="B7" i="2"/>
  <c r="B6" i="2"/>
  <c r="B5" i="2"/>
  <c r="C44" i="2"/>
  <c r="C43" i="2"/>
  <c r="C42" i="2"/>
  <c r="B44" i="2"/>
  <c r="B43" i="2"/>
  <c r="B42" i="2"/>
  <c r="F28" i="1"/>
  <c r="D28" i="1"/>
  <c r="I26" i="1"/>
  <c r="I27" i="1"/>
  <c r="I25" i="1"/>
  <c r="B55" i="2" l="1"/>
  <c r="D44" i="2"/>
  <c r="D7" i="2"/>
  <c r="D52" i="2"/>
  <c r="C55" i="2"/>
  <c r="D54" i="2"/>
  <c r="D53" i="2"/>
  <c r="C8" i="2"/>
  <c r="I4" i="2" s="1"/>
  <c r="I28" i="1"/>
  <c r="B45" i="2"/>
  <c r="D42" i="2"/>
  <c r="C45" i="2"/>
  <c r="B8" i="2"/>
  <c r="I3" i="2" s="1"/>
  <c r="D43" i="2"/>
  <c r="D6" i="2"/>
  <c r="D5" i="2"/>
  <c r="Q18" i="1"/>
  <c r="Q17" i="1"/>
  <c r="Q16" i="1"/>
  <c r="D55" i="2" l="1"/>
  <c r="D45" i="2"/>
  <c r="D56" i="2"/>
  <c r="D8" i="2"/>
</calcChain>
</file>

<file path=xl/sharedStrings.xml><?xml version="1.0" encoding="utf-8"?>
<sst xmlns="http://schemas.openxmlformats.org/spreadsheetml/2006/main" count="95" uniqueCount="78">
  <si>
    <t>Secretario Técnico, Secretaría Técnica del Consejo Nacional de Seguridad</t>
  </si>
  <si>
    <t>Lic. Ismael Alejandro Cifuentes Bustamante</t>
  </si>
  <si>
    <t>Sub-Coordinadora Secretaría Técnica del Consejo Nacional de Seguridad</t>
  </si>
  <si>
    <t>M.A. Reyna Aracely Corado Recinos</t>
  </si>
  <si>
    <t>Director General, Instituto Nacional de Estudios Estratégicos en Seguridad</t>
  </si>
  <si>
    <t>Dr. Pablo Daniel Rangel Romero</t>
  </si>
  <si>
    <t>Director Financiero, Secretaría Técnica del Consejo Nacional de Seguridad</t>
  </si>
  <si>
    <t>Lic. Luis Antonio Alfaro Cojulún</t>
  </si>
  <si>
    <t xml:space="preserve">Grupo 000: Servicios Personales </t>
  </si>
  <si>
    <t xml:space="preserve">Grupo 100: Servicios No Personales </t>
  </si>
  <si>
    <t>Grupo 200: Materiales y Suministros</t>
  </si>
  <si>
    <t>Grupo 300: Propiedad, Planta, Equipo e Intangible</t>
  </si>
  <si>
    <t xml:space="preserve">Grupo 400: Transferencias Corrientes </t>
  </si>
  <si>
    <t>030000 Orden Público y Seguridad Ciudadana STCNS</t>
  </si>
  <si>
    <t xml:space="preserve">SERVICIOS PERSONALES, TÉCNICOS Y PROFESIONALES </t>
  </si>
  <si>
    <t xml:space="preserve">PROGRAMAS PRESPUPUESTARIOS </t>
  </si>
  <si>
    <t>Estudios Estratégicos en Seguridad</t>
  </si>
  <si>
    <t xml:space="preserve">Inspectoría General del Sistema Nacional de Seguridad </t>
  </si>
  <si>
    <t>PRESUPUESTO VIGENTE</t>
  </si>
  <si>
    <t>PRESUPUESTO EJECUTADO</t>
  </si>
  <si>
    <t>PORCENTAJE DE EJECUCIÓN</t>
  </si>
  <si>
    <t>PRINCIPALES AVANCES O LOGROS MES DE JUNIO 2025</t>
  </si>
  <si>
    <t>STCNS</t>
  </si>
  <si>
    <t>INEES</t>
  </si>
  <si>
    <t>IGSNS</t>
  </si>
  <si>
    <t>Personal Permanente 022</t>
  </si>
  <si>
    <t xml:space="preserve">TABLERO DE RENDICIÓN DE CUENTAS </t>
  </si>
  <si>
    <t>Servicios técnicos o Profesionales 029</t>
  </si>
  <si>
    <t>Servicios técnicos o  Profesionales 18</t>
  </si>
  <si>
    <t>PROGRAMA 67</t>
  </si>
  <si>
    <t>PROGRAMA 68</t>
  </si>
  <si>
    <t>PROGRAMA 69</t>
  </si>
  <si>
    <t>Inspector General, Inspectoría General del Sistema Nacional de Seguridad</t>
  </si>
  <si>
    <t>Fortalecimiento y Apoyo al Sistema Nacional de Seguridad</t>
  </si>
  <si>
    <t>Dr. Carlos Humberto Castellanos Morales</t>
  </si>
  <si>
    <t>Región 1: Metropolitana</t>
  </si>
  <si>
    <t xml:space="preserve"> VIGENTE</t>
  </si>
  <si>
    <t>EJECUTADO</t>
  </si>
  <si>
    <t xml:space="preserve">VIGENTE </t>
  </si>
  <si>
    <t>SERVIDORES PÚBLICOS RESPONSABLES</t>
  </si>
  <si>
    <t>Vigente</t>
  </si>
  <si>
    <t>Ejecutado</t>
  </si>
  <si>
    <t>Gestión de Presupuesto por Mes
% Ejecución</t>
  </si>
  <si>
    <t>Porcentaje de Ejecución</t>
  </si>
  <si>
    <t>Personal 011 y 022</t>
  </si>
  <si>
    <t>GESTIÓN DE PRESUPUESTO</t>
  </si>
  <si>
    <t>SECRETARÍA TÉCNICA DEL CONSEJO NACIONAL DE SEGURIDAD (Programa 67)</t>
  </si>
  <si>
    <t>INSTITUTO NACIONAL DE ESTUDIOS ESTRATÉGICOS EN SEGURIDAD (Programa 68)</t>
  </si>
  <si>
    <t>INSPECTORÍA GENERAL DEL SISTEMA NACIONAL DE SEGURIDAD (Programa 69)</t>
  </si>
  <si>
    <t>Presupuesto Inicial Vigente STCNS 2026</t>
  </si>
  <si>
    <t>Presupuesto Inicial Vigente INEES 2026</t>
  </si>
  <si>
    <t>Presupuesto Inicial Vigente IGSNS 2026</t>
  </si>
  <si>
    <t>Presupuesto para pago de salarios y honorarios STCNS 2026</t>
  </si>
  <si>
    <t>Presupuesto para pago de salarios y honorarios INEES 2026</t>
  </si>
  <si>
    <t>Presupuesto para pago de salarios y honorarios IGSNS 2026</t>
  </si>
  <si>
    <t xml:space="preserve"> </t>
  </si>
  <si>
    <t>ACTUALIZADO DEL 01 AL 30 DE JUNIO DE 2026</t>
  </si>
  <si>
    <t>EJECUCIÓN PRESPUESTARIA POR GRUPO
DE GASTO, JUNIO 2026
(Programas 67, 68 y 69)</t>
  </si>
  <si>
    <t>EJECUCIÓN PRESUPUESTARIA POR CLASIFICACIÓN GEOGRÁFICA 
JUNIO 2026</t>
  </si>
  <si>
    <t>EJECUCIÓN POR FINALIDAD 
JUNIO 2026</t>
  </si>
  <si>
    <t>Presupuesto Ejecutado durante el mes de junio STCNS</t>
  </si>
  <si>
    <t>Presupuesto ejecutado en  pago de salarios y honorarios  en junio STCNS</t>
  </si>
  <si>
    <t>Presupuesto Ejecutado durante el mes de junio INEES</t>
  </si>
  <si>
    <t>Presupuesto ejecutado en  pago de salarios y honorarios en junio INEES</t>
  </si>
  <si>
    <t>Presupuesto Ejecutado durante el mes de junio IGSNS</t>
  </si>
  <si>
    <t>Presupuesto ejecutado en  pago de salarios y honorarios en junio IGSNS</t>
  </si>
  <si>
    <t>Porcentaje de Ejecución del mes de junio STCNS</t>
  </si>
  <si>
    <t>Porcentaje de ejecución en el pago de salarios y honorarios en junio STCNS</t>
  </si>
  <si>
    <t>Porcentaje de Ejecución  del mes de junio INEES</t>
  </si>
  <si>
    <t>Porcentaje de ejecución en el pago de salarios y honorarios en junio INEES</t>
  </si>
  <si>
    <t>Porcentaje de Ejecución del mes de junio IGSNS</t>
  </si>
  <si>
    <t>Porcentaje de ejecución en el pago de salarios y honorarios en junio IGSNS</t>
  </si>
  <si>
    <t>PRINCIPALES AVANCES O LOGROS MES DE JUNIO 2026</t>
  </si>
  <si>
    <r>
      <t xml:space="preserve">Se dio inicio al proceso de formulación de la </t>
    </r>
    <r>
      <rPr>
        <b/>
        <sz val="12"/>
        <color theme="1"/>
        <rFont val="Arial"/>
        <family val="2"/>
      </rPr>
      <t>Directiva de Lineamientos Generales de Planificación de la Seguridad</t>
    </r>
    <r>
      <rPr>
        <sz val="12"/>
        <color theme="1"/>
        <rFont val="Arial"/>
        <family val="2"/>
      </rPr>
      <t>, instrumento técnico-estratégico impulsado por la Comisión de Asesoramiento y Planificación del Consejo Nacional de Seguridad, mediante una lección inaugural, realizada el 24 de junio, dirigida a representantes de las instituciones del Sistema Nacional de Seguridad y dependencias de apoyo al Consejo Nacional de Seguridad, con el propósito de orientar la incorporación de la Estrategia de Seguridad del Estado en la planificación estratégica y operativa institucional, fortaleciendo la articulación multinivel, la coordinación interinstitucional y la traducción de las prioridades establecidas por el Consejo Nacional de Seguridad en compromisos, productos y resultados verificables.</t>
    </r>
  </si>
  <si>
    <r>
      <t xml:space="preserve">En el marco de las acciones de carrera profesional en el Sistema Nacional de Seguridad (SNS), la Comisión de Asesoramiento y Planificación del Consejo Nacional de Seguridad (CAP) conformó con la Comisión Nacional Contra la Corrupción, un equipo de trabajo para formular una estrategia sectorial de prevención de la corrupción para las instituciones que conforman el Sistema Nacional de Seguridad, la misma responde a la vinculación entre los indicadores del Plan Estratégico de Seguridad 2025-2035 y la actual Estrategia de Integridad y Prevención de la Corrupción 2025-2032 (ESIP). Por tal motivo, se Llevó a cabo el taller: </t>
    </r>
    <r>
      <rPr>
        <b/>
        <sz val="12"/>
        <color theme="1"/>
        <rFont val="Arial"/>
        <family val="2"/>
      </rPr>
      <t>"Riesgos y soluciones: Bases para la construcción de la estrategia de prevención de la corrupción en el Sistema Nacional de Seguridad"</t>
    </r>
    <r>
      <rPr>
        <sz val="12"/>
        <color theme="1"/>
        <rFont val="Arial"/>
        <family val="2"/>
      </rPr>
      <t xml:space="preserve">, donde participaron delegados de todas las instituciones del SNS. Estas acciones reafirman el compromiso interinstitucional por fortalecer la transparencia y la integridad en la gestión de la seguridad. </t>
    </r>
    <r>
      <rPr>
        <sz val="12"/>
        <rFont val="Arial"/>
        <family val="2"/>
      </rPr>
      <t>Realizado el 18 de junio.</t>
    </r>
  </si>
  <si>
    <r>
      <t xml:space="preserve">En seguimiento a la convocatoria realizada por la Secretaría contra la Violencia Sexual, Explotación y Trata de Personas (SVET), la Dirección de Política y Estrategia asistió a una reunión de trabajo, realizada el 10 de junio, en la que se presentó la Política Nacional de Seguridad y sus principales lineamientos para su incorporación en la propuesta de la </t>
    </r>
    <r>
      <rPr>
        <b/>
        <sz val="12"/>
        <color theme="1"/>
        <rFont val="Arial"/>
        <family val="2"/>
      </rPr>
      <t>Guía Metodológica para la Elaboración de Planes Departamentales para la Prevención de la Trata de Personas.</t>
    </r>
  </si>
  <si>
    <t>El 22 de junio de 2026, la Inspectoría General del Sistema Nacional de Seguridad, a través de la Dirección de Inspectoría de Seguridad Interior, impartió una capacitación sobre la elaboración de informes de inspección al personal de la  Inspectoría General del Régimen Penitenciario, con el propósito de fortalecer sus capacidades técnicas y mejorar los procesos de supervisión institucional.   Esta acción contribuye al fortalecimiento del control interno, la transparencia y la calidad de los mecanismos de inspección en el Sistema Nacional de Seguridad.</t>
  </si>
  <si>
    <r>
      <t xml:space="preserve">Se fortalecieron las capacidades de 83 participantes del Sistema Nacional de Seguridad, entidades públicas y sociedad civil, mediante el webinar </t>
    </r>
    <r>
      <rPr>
        <b/>
        <sz val="12"/>
        <color theme="1"/>
        <rFont val="Arial"/>
        <family val="2"/>
      </rPr>
      <t>"Seguridad Democrática y Seguridad Estratégica en Entornos Contemporáneos"</t>
    </r>
    <r>
      <rPr>
        <sz val="12"/>
        <color theme="1"/>
        <rFont val="Arial"/>
        <family val="2"/>
      </rPr>
      <t>, orientado al análisis de las amenazas híbridas y el poder convergente, así como su impacto en la gobernabilidad, la estabilidad institucional y la soberanía de los Estados, promoviendo espacios de reflexión y actualización sobre los desafíos actuales de la seguridad nacional.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</si>
</sst>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100A]* #,##0.00_-;\-[$Q-100A]* #,##0.00_-;_-[$Q-100A]* &quot;-&quot;??_-;_-@_-"/>
    <numFmt numFmtId="165" formatCode="&quot;Q&quot;#,##0.00"/>
  </numFmts>
  <fonts count="13" x14ac:knownFonts="1">
    <font>
      <sz val="11"/>
      <color theme="1"/>
      <name val="Calibri"/>
      <family val="2"/>
      <scheme val="minor"/>
    </font>
    <font>
      <sz val="11"/>
      <color theme="1"/>
      <name val="Calibri"/>
      <family val="2"/>
      <scheme val="minor"/>
    </font>
    <font>
      <sz val="11"/>
      <color theme="0"/>
      <name val="Calibri"/>
      <family val="2"/>
      <scheme val="minor"/>
    </font>
    <font>
      <b/>
      <sz val="12"/>
      <color theme="0"/>
      <name val="Arial"/>
      <family val="2"/>
    </font>
    <font>
      <sz val="14"/>
      <color theme="0"/>
      <name val="Arial"/>
      <family val="2"/>
    </font>
    <font>
      <sz val="14"/>
      <color theme="1"/>
      <name val="Calibri"/>
      <family val="2"/>
      <scheme val="minor"/>
    </font>
    <font>
      <sz val="12"/>
      <color theme="1"/>
      <name val="Arial"/>
      <family val="2"/>
    </font>
    <font>
      <b/>
      <sz val="12"/>
      <color theme="1"/>
      <name val="Arial"/>
      <family val="2"/>
    </font>
    <font>
      <b/>
      <sz val="16"/>
      <color rgb="FF002060"/>
      <name val="Arial"/>
      <family val="2"/>
    </font>
    <font>
      <b/>
      <sz val="16"/>
      <color theme="4"/>
      <name val="Arial"/>
      <family val="2"/>
    </font>
    <font>
      <b/>
      <i/>
      <u/>
      <sz val="16"/>
      <color theme="9"/>
      <name val="Arial"/>
      <family val="2"/>
    </font>
    <font>
      <sz val="12"/>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bgColor indexed="64"/>
      </patternFill>
    </fill>
  </fills>
  <borders count="40">
    <border>
      <left/>
      <right/>
      <top/>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0" fillId="2" borderId="0" xfId="0" applyFill="1"/>
    <xf numFmtId="0" fontId="2" fillId="2" borderId="0" xfId="0" applyFont="1" applyFill="1"/>
    <xf numFmtId="0" fontId="3" fillId="2" borderId="0" xfId="0" applyFont="1" applyFill="1" applyAlignment="1">
      <alignment horizontal="center" vertical="center" wrapText="1"/>
    </xf>
    <xf numFmtId="0" fontId="5" fillId="2" borderId="0" xfId="0" applyFont="1" applyFill="1"/>
    <xf numFmtId="0" fontId="6" fillId="0" borderId="0" xfId="0" applyFont="1"/>
    <xf numFmtId="0" fontId="6" fillId="2" borderId="0" xfId="0" applyFont="1" applyFill="1"/>
    <xf numFmtId="164" fontId="6" fillId="4" borderId="19" xfId="0" applyNumberFormat="1" applyFont="1" applyFill="1" applyBorder="1" applyAlignment="1">
      <alignment vertical="center"/>
    </xf>
    <xf numFmtId="164" fontId="6" fillId="2" borderId="0" xfId="0" applyNumberFormat="1" applyFont="1" applyFill="1" applyAlignment="1">
      <alignment vertical="center"/>
    </xf>
    <xf numFmtId="164" fontId="6" fillId="2" borderId="0" xfId="0" applyNumberFormat="1" applyFont="1" applyFill="1" applyAlignment="1">
      <alignment horizontal="center" vertical="center"/>
    </xf>
    <xf numFmtId="164" fontId="6" fillId="4" borderId="25" xfId="0" applyNumberFormat="1" applyFont="1" applyFill="1" applyBorder="1" applyAlignment="1">
      <alignment horizontal="center" vertical="center"/>
    </xf>
    <xf numFmtId="164" fontId="6" fillId="4" borderId="19" xfId="0" applyNumberFormat="1" applyFont="1" applyFill="1" applyBorder="1" applyAlignment="1">
      <alignment horizontal="center" vertical="center"/>
    </xf>
    <xf numFmtId="0" fontId="6" fillId="0" borderId="3" xfId="0" applyFont="1" applyBorder="1"/>
    <xf numFmtId="0" fontId="6" fillId="0" borderId="9" xfId="0" applyFont="1" applyBorder="1"/>
    <xf numFmtId="164" fontId="6" fillId="2" borderId="19" xfId="0" applyNumberFormat="1" applyFont="1" applyFill="1" applyBorder="1" applyAlignment="1">
      <alignment vertical="center"/>
    </xf>
    <xf numFmtId="164" fontId="6" fillId="2" borderId="19" xfId="0" applyNumberFormat="1" applyFont="1" applyFill="1" applyBorder="1" applyAlignment="1">
      <alignment horizontal="center" vertical="center"/>
    </xf>
    <xf numFmtId="10" fontId="6" fillId="4" borderId="19" xfId="2" applyNumberFormat="1" applyFont="1" applyFill="1" applyBorder="1" applyAlignment="1">
      <alignment horizontal="center" vertical="center"/>
    </xf>
    <xf numFmtId="164" fontId="6" fillId="2" borderId="0" xfId="0" applyNumberFormat="1" applyFont="1" applyFill="1"/>
    <xf numFmtId="10" fontId="6" fillId="4" borderId="22" xfId="2" applyNumberFormat="1" applyFont="1" applyFill="1" applyBorder="1" applyAlignment="1">
      <alignment horizontal="center" vertical="center"/>
    </xf>
    <xf numFmtId="0" fontId="3" fillId="2" borderId="0" xfId="0" applyFont="1" applyFill="1" applyAlignment="1">
      <alignment vertical="center" wrapText="1"/>
    </xf>
    <xf numFmtId="0" fontId="6" fillId="0" borderId="19" xfId="0" applyFont="1" applyBorder="1" applyAlignment="1">
      <alignment horizontal="center" vertical="center"/>
    </xf>
    <xf numFmtId="0" fontId="6" fillId="0" borderId="0" xfId="0" applyFont="1" applyAlignment="1">
      <alignment vertical="center" wrapText="1"/>
    </xf>
    <xf numFmtId="0" fontId="3" fillId="5" borderId="18" xfId="0" applyFont="1" applyFill="1" applyBorder="1" applyAlignment="1">
      <alignment horizontal="center" vertical="center"/>
    </xf>
    <xf numFmtId="0" fontId="7" fillId="4" borderId="19" xfId="0" applyFont="1" applyFill="1" applyBorder="1" applyAlignment="1">
      <alignment horizontal="justify" vertical="center"/>
    </xf>
    <xf numFmtId="0" fontId="3" fillId="5" borderId="20" xfId="0" applyFont="1" applyFill="1" applyBorder="1" applyAlignment="1">
      <alignment horizontal="center" vertical="center"/>
    </xf>
    <xf numFmtId="0" fontId="7" fillId="0" borderId="26" xfId="0" applyFont="1" applyBorder="1" applyAlignment="1">
      <alignment horizontal="justify" vertical="center" wrapText="1"/>
    </xf>
    <xf numFmtId="164" fontId="0" fillId="0" borderId="0" xfId="0" applyNumberFormat="1"/>
    <xf numFmtId="44" fontId="6" fillId="2" borderId="18" xfId="1" applyFont="1" applyFill="1" applyBorder="1" applyAlignment="1">
      <alignment horizontal="center" vertical="center" wrapText="1"/>
    </xf>
    <xf numFmtId="165" fontId="6" fillId="2" borderId="11" xfId="1" applyNumberFormat="1" applyFont="1" applyFill="1" applyBorder="1" applyAlignment="1">
      <alignment horizontal="center" vertical="center" wrapText="1"/>
    </xf>
    <xf numFmtId="10" fontId="6" fillId="2" borderId="30" xfId="2" applyNumberFormat="1" applyFont="1" applyFill="1" applyBorder="1" applyAlignment="1">
      <alignment horizontal="center"/>
    </xf>
    <xf numFmtId="44" fontId="6" fillId="2" borderId="20" xfId="1" applyFont="1" applyFill="1" applyBorder="1" applyAlignment="1">
      <alignment horizontal="center" vertical="center" wrapText="1"/>
    </xf>
    <xf numFmtId="165" fontId="6" fillId="2" borderId="21" xfId="1" applyNumberFormat="1" applyFont="1" applyFill="1" applyBorder="1" applyAlignment="1">
      <alignment horizontal="center" vertical="center" wrapText="1"/>
    </xf>
    <xf numFmtId="44" fontId="6" fillId="4" borderId="31" xfId="0" applyNumberFormat="1" applyFont="1" applyFill="1" applyBorder="1" applyAlignment="1">
      <alignment horizontal="center"/>
    </xf>
    <xf numFmtId="10" fontId="6" fillId="4" borderId="0" xfId="2" applyNumberFormat="1" applyFont="1" applyFill="1" applyAlignment="1">
      <alignment horizontal="center"/>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165" fontId="6" fillId="4" borderId="21" xfId="1" applyNumberFormat="1" applyFont="1" applyFill="1" applyBorder="1" applyAlignment="1">
      <alignment horizontal="center" vertical="center" wrapText="1"/>
    </xf>
    <xf numFmtId="10" fontId="6" fillId="2" borderId="22" xfId="2" applyNumberFormat="1" applyFont="1" applyFill="1" applyBorder="1" applyAlignment="1">
      <alignment horizontal="center"/>
    </xf>
    <xf numFmtId="44" fontId="0" fillId="0" borderId="0" xfId="0" applyNumberFormat="1"/>
    <xf numFmtId="0" fontId="3" fillId="5" borderId="23" xfId="0" applyFont="1" applyFill="1" applyBorder="1" applyAlignment="1">
      <alignment horizontal="center" vertical="center"/>
    </xf>
    <xf numFmtId="0" fontId="7" fillId="4" borderId="25" xfId="0" applyFont="1" applyFill="1" applyBorder="1" applyAlignment="1">
      <alignment horizontal="justify" vertical="center" wrapText="1"/>
    </xf>
    <xf numFmtId="10" fontId="6" fillId="2" borderId="30" xfId="2" applyNumberFormat="1" applyFont="1" applyFill="1" applyBorder="1" applyAlignment="1">
      <alignment horizontal="center" vertical="center"/>
    </xf>
    <xf numFmtId="0" fontId="6" fillId="2" borderId="0" xfId="0" applyFont="1" applyFill="1" applyAlignment="1">
      <alignment vertical="center"/>
    </xf>
    <xf numFmtId="0" fontId="6" fillId="0" borderId="0" xfId="0" applyFont="1" applyAlignment="1">
      <alignment vertical="center"/>
    </xf>
    <xf numFmtId="10" fontId="6" fillId="2" borderId="22" xfId="2" applyNumberFormat="1" applyFont="1" applyFill="1" applyBorder="1" applyAlignment="1">
      <alignment horizontal="center" vertical="center"/>
    </xf>
    <xf numFmtId="0" fontId="3" fillId="3" borderId="35" xfId="0" applyFont="1" applyFill="1" applyBorder="1" applyAlignment="1">
      <alignment vertical="center" wrapText="1"/>
    </xf>
    <xf numFmtId="0" fontId="3" fillId="3" borderId="33" xfId="0" applyFont="1" applyFill="1" applyBorder="1" applyAlignment="1">
      <alignment horizontal="center" vertical="center" wrapText="1"/>
    </xf>
    <xf numFmtId="0" fontId="4" fillId="2" borderId="0" xfId="0" applyFont="1" applyFill="1" applyAlignment="1">
      <alignment vertical="center"/>
    </xf>
    <xf numFmtId="10" fontId="7" fillId="7" borderId="8" xfId="2" applyNumberFormat="1" applyFont="1" applyFill="1" applyBorder="1" applyAlignment="1">
      <alignment horizontal="center" vertical="center"/>
    </xf>
    <xf numFmtId="0" fontId="0" fillId="0" borderId="0" xfId="0" applyAlignment="1">
      <alignment wrapText="1"/>
    </xf>
    <xf numFmtId="10" fontId="0" fillId="0" borderId="0" xfId="2" applyNumberFormat="1" applyFont="1"/>
    <xf numFmtId="0" fontId="0" fillId="0" borderId="0" xfId="0" applyAlignment="1">
      <alignment horizontal="center" vertical="center"/>
    </xf>
    <xf numFmtId="0" fontId="0" fillId="0" borderId="0" xfId="0" applyAlignment="1">
      <alignment horizontal="center" vertical="center" wrapText="1"/>
    </xf>
    <xf numFmtId="10" fontId="0" fillId="0" borderId="0" xfId="2" applyNumberFormat="1" applyFont="1" applyAlignment="1">
      <alignment horizontal="center" vertical="center"/>
    </xf>
    <xf numFmtId="10" fontId="0" fillId="0" borderId="0" xfId="2" applyNumberFormat="1" applyFont="1" applyAlignment="1">
      <alignment horizontal="center"/>
    </xf>
    <xf numFmtId="165" fontId="0" fillId="0" borderId="0" xfId="0" applyNumberFormat="1" applyAlignment="1">
      <alignment horizontal="center" vertical="center"/>
    </xf>
    <xf numFmtId="165" fontId="0" fillId="0" borderId="0" xfId="0" applyNumberFormat="1"/>
    <xf numFmtId="44" fontId="0" fillId="0" borderId="0" xfId="1" applyFont="1" applyAlignment="1">
      <alignment horizontal="center" vertical="center"/>
    </xf>
    <xf numFmtId="44" fontId="0" fillId="0" borderId="0" xfId="1" applyFont="1"/>
    <xf numFmtId="10" fontId="0" fillId="0" borderId="0" xfId="0" applyNumberFormat="1"/>
    <xf numFmtId="0" fontId="12" fillId="0" borderId="19" xfId="0" applyFont="1" applyBorder="1" applyAlignment="1">
      <alignment horizontal="center" vertical="center"/>
    </xf>
    <xf numFmtId="0" fontId="12" fillId="2" borderId="19" xfId="0" applyFont="1" applyFill="1" applyBorder="1" applyAlignment="1">
      <alignment horizontal="center" vertical="center"/>
    </xf>
    <xf numFmtId="0" fontId="12" fillId="2" borderId="2" xfId="0" applyFont="1" applyFill="1" applyBorder="1" applyAlignment="1">
      <alignment horizontal="center" vertical="center"/>
    </xf>
    <xf numFmtId="0" fontId="12" fillId="0" borderId="22" xfId="0" applyFont="1" applyBorder="1" applyAlignment="1">
      <alignment horizontal="center" vertical="center"/>
    </xf>
    <xf numFmtId="0" fontId="12" fillId="2" borderId="25" xfId="0" applyFont="1" applyFill="1" applyBorder="1" applyAlignment="1">
      <alignment horizontal="center" vertical="center"/>
    </xf>
    <xf numFmtId="0" fontId="12" fillId="0" borderId="25" xfId="0" applyFont="1" applyBorder="1" applyAlignment="1">
      <alignment horizontal="center" vertical="center"/>
    </xf>
    <xf numFmtId="0" fontId="6" fillId="0" borderId="18"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9" xfId="0" applyFont="1" applyBorder="1" applyAlignment="1">
      <alignment horizontal="justify" vertical="center" wrapText="1"/>
    </xf>
    <xf numFmtId="0" fontId="6" fillId="4" borderId="26" xfId="0" applyFont="1" applyFill="1" applyBorder="1" applyAlignment="1">
      <alignment horizontal="justify" vertical="center" wrapText="1"/>
    </xf>
    <xf numFmtId="0" fontId="6" fillId="4" borderId="27" xfId="0" applyFont="1" applyFill="1" applyBorder="1" applyAlignment="1">
      <alignment horizontal="justify" vertical="center" wrapText="1"/>
    </xf>
    <xf numFmtId="0" fontId="6" fillId="4" borderId="30" xfId="0" applyFont="1" applyFill="1" applyBorder="1" applyAlignment="1">
      <alignment horizontal="justify" vertical="center" wrapText="1"/>
    </xf>
    <xf numFmtId="0" fontId="7" fillId="0" borderId="18" xfId="0" applyFont="1" applyBorder="1" applyAlignment="1">
      <alignment horizontal="center" vertical="center"/>
    </xf>
    <xf numFmtId="0" fontId="7" fillId="0" borderId="11" xfId="0" applyFont="1" applyBorder="1" applyAlignment="1">
      <alignment horizontal="center" vertical="center"/>
    </xf>
    <xf numFmtId="44" fontId="6" fillId="4" borderId="6" xfId="0" applyNumberFormat="1" applyFont="1" applyFill="1" applyBorder="1" applyAlignment="1">
      <alignment horizontal="center" vertical="center"/>
    </xf>
    <xf numFmtId="0" fontId="6" fillId="4" borderId="7" xfId="0" applyFont="1" applyFill="1" applyBorder="1" applyAlignment="1">
      <alignment horizontal="center" vertical="center"/>
    </xf>
    <xf numFmtId="44" fontId="6" fillId="4" borderId="38" xfId="1" applyFont="1" applyFill="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3" fillId="5" borderId="18" xfId="0" applyFont="1" applyFill="1" applyBorder="1" applyAlignment="1">
      <alignment horizontal="center" vertical="center"/>
    </xf>
    <xf numFmtId="0" fontId="3" fillId="5" borderId="37" xfId="0" applyFont="1" applyFill="1" applyBorder="1" applyAlignment="1">
      <alignment horizontal="center" vertical="center"/>
    </xf>
    <xf numFmtId="0" fontId="7" fillId="4" borderId="36" xfId="0" applyFont="1" applyFill="1" applyBorder="1" applyAlignment="1">
      <alignment horizontal="justify" vertical="center" wrapText="1"/>
    </xf>
    <xf numFmtId="0" fontId="7" fillId="4" borderId="39" xfId="0" applyFont="1" applyFill="1" applyBorder="1" applyAlignment="1">
      <alignment horizontal="justify"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6" fillId="4" borderId="17"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9" xfId="0" applyFont="1" applyFill="1" applyBorder="1" applyAlignment="1">
      <alignment horizontal="center" vertical="center" wrapText="1"/>
    </xf>
    <xf numFmtId="44" fontId="6" fillId="2" borderId="18" xfId="1" applyFont="1" applyFill="1" applyBorder="1" applyAlignment="1">
      <alignment horizontal="center" vertical="center" wrapText="1"/>
    </xf>
    <xf numFmtId="44" fontId="6" fillId="2" borderId="11" xfId="1" applyFont="1" applyFill="1" applyBorder="1" applyAlignment="1">
      <alignment horizontal="center" vertical="center" wrapText="1"/>
    </xf>
    <xf numFmtId="44" fontId="6" fillId="2" borderId="20" xfId="1" applyFont="1" applyFill="1" applyBorder="1" applyAlignment="1">
      <alignment horizontal="center" vertical="center" wrapText="1"/>
    </xf>
    <xf numFmtId="44" fontId="6" fillId="2" borderId="21" xfId="1"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8" xfId="0" applyFont="1" applyFill="1" applyBorder="1" applyAlignment="1">
      <alignment horizontal="justify" vertical="center" wrapText="1"/>
    </xf>
    <xf numFmtId="0" fontId="7" fillId="4" borderId="11" xfId="0" applyFont="1" applyFill="1" applyBorder="1" applyAlignment="1">
      <alignment horizontal="justify"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7" fillId="4" borderId="20" xfId="0" applyFont="1" applyFill="1" applyBorder="1" applyAlignment="1">
      <alignment horizontal="justify" vertical="center" wrapText="1"/>
    </xf>
    <xf numFmtId="0" fontId="7" fillId="4" borderId="21" xfId="0" applyFont="1" applyFill="1" applyBorder="1" applyAlignment="1">
      <alignment horizontal="justify" vertical="center" wrapText="1"/>
    </xf>
    <xf numFmtId="10" fontId="6" fillId="4" borderId="36" xfId="2" applyNumberFormat="1" applyFont="1" applyFill="1" applyBorder="1" applyAlignment="1">
      <alignment horizontal="center" vertical="center"/>
    </xf>
    <xf numFmtId="10" fontId="6" fillId="4" borderId="39" xfId="2" applyNumberFormat="1" applyFont="1" applyFill="1" applyBorder="1" applyAlignment="1">
      <alignment horizontal="center" vertical="center"/>
    </xf>
    <xf numFmtId="0" fontId="2" fillId="2" borderId="0" xfId="0" applyFont="1" applyFill="1" applyAlignment="1">
      <alignment horizont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9" xfId="0" applyFont="1" applyFill="1" applyBorder="1" applyAlignment="1">
      <alignment horizontal="center" vertical="center" wrapText="1"/>
    </xf>
    <xf numFmtId="44" fontId="3" fillId="2" borderId="0" xfId="1" applyFont="1" applyFill="1" applyAlignment="1">
      <alignment horizontal="center" wrapText="1"/>
    </xf>
    <xf numFmtId="0" fontId="2" fillId="2" borderId="0" xfId="0" applyFont="1" applyFill="1" applyAlignment="1">
      <alignment horizont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7" fillId="0" borderId="4" xfId="0" applyFont="1" applyBorder="1" applyAlignment="1">
      <alignment horizontal="center" vertical="center" wrapText="1"/>
    </xf>
    <xf numFmtId="0" fontId="6" fillId="4" borderId="14" xfId="0" applyFont="1" applyFill="1" applyBorder="1" applyAlignment="1">
      <alignment horizontal="center" vertical="center" wrapText="1"/>
    </xf>
    <xf numFmtId="0" fontId="7" fillId="2" borderId="18"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3" fillId="3" borderId="11" xfId="0" applyFont="1" applyFill="1" applyBorder="1" applyAlignment="1">
      <alignment horizontal="center" vertical="center" wrapText="1"/>
    </xf>
    <xf numFmtId="0" fontId="7" fillId="0" borderId="18"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1" xfId="0" applyFont="1" applyBorder="1" applyAlignment="1">
      <alignment horizontal="center" vertical="center" wrapText="1"/>
    </xf>
    <xf numFmtId="164" fontId="6" fillId="4" borderId="11" xfId="0" applyNumberFormat="1" applyFont="1" applyFill="1" applyBorder="1" applyAlignment="1">
      <alignment horizontal="center" vertical="center"/>
    </xf>
    <xf numFmtId="0" fontId="6" fillId="0" borderId="0" xfId="0" applyFont="1" applyAlignment="1">
      <alignment horizontal="center"/>
    </xf>
    <xf numFmtId="0" fontId="11" fillId="4" borderId="20" xfId="0" applyFont="1" applyFill="1" applyBorder="1" applyAlignment="1">
      <alignment horizontal="justify" vertical="center" wrapText="1"/>
    </xf>
    <xf numFmtId="0" fontId="11" fillId="4" borderId="21" xfId="0" applyFont="1" applyFill="1" applyBorder="1" applyAlignment="1">
      <alignment horizontal="justify" vertical="center" wrapText="1"/>
    </xf>
    <xf numFmtId="0" fontId="11" fillId="4" borderId="22" xfId="0" applyFont="1" applyFill="1" applyBorder="1" applyAlignment="1">
      <alignment horizontal="justify"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4" borderId="23" xfId="0" applyFont="1" applyFill="1" applyBorder="1" applyAlignment="1">
      <alignment horizontal="justify" vertical="center" wrapText="1"/>
    </xf>
    <xf numFmtId="0" fontId="7" fillId="4" borderId="24" xfId="0" applyFont="1" applyFill="1" applyBorder="1" applyAlignment="1">
      <alignment horizontal="justify"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0.168057199746583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Pt>
            <c:idx val="0"/>
            <c:invertIfNegative val="0"/>
            <c:bubble3D val="0"/>
            <c:spPr>
              <a:solidFill>
                <a:schemeClr val="accent1"/>
              </a:solidFill>
              <a:ln>
                <a:solidFill>
                  <a:srgbClr val="002060"/>
                </a:solidFill>
              </a:ln>
              <a:effectLst/>
            </c:spPr>
            <c:extLst>
              <c:ext xmlns:c16="http://schemas.microsoft.com/office/drawing/2014/chart" uri="{C3380CC4-5D6E-409C-BE32-E72D297353CC}">
                <c16:uniqueId val="{00000000-FA45-4CE9-B78E-121BDE218C07}"/>
              </c:ext>
            </c:extLst>
          </c:dPt>
          <c:dLbls>
            <c:dLbl>
              <c:idx val="0"/>
              <c:layout>
                <c:manualLayout>
                  <c:x val="4.0241065865016436E-3"/>
                  <c:y val="8.7538751407600368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0-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1-FA45-4CE9-B78E-121BDE218C07}"/>
            </c:ext>
          </c:extLst>
        </c:ser>
        <c:ser>
          <c:idx val="1"/>
          <c:order val="1"/>
          <c:tx>
            <c:strRef>
              <c:f>Hoja2!$H$4</c:f>
              <c:strCache>
                <c:ptCount val="1"/>
                <c:pt idx="0">
                  <c:v>EJECUTADO</c:v>
                </c:pt>
              </c:strCache>
            </c:strRef>
          </c:tx>
          <c:spPr>
            <a:solidFill>
              <a:schemeClr val="accent2"/>
            </a:solidFill>
            <a:ln>
              <a:solidFill>
                <a:srgbClr val="002060"/>
              </a:solidFill>
            </a:ln>
            <a:effectLst/>
          </c:spPr>
          <c:invertIfNegative val="0"/>
          <c:dLbls>
            <c:dLbl>
              <c:idx val="0"/>
              <c:layout>
                <c:manualLayout>
                  <c:x val="5.3319664723036952E-2"/>
                  <c:y val="4.8464751755185255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2-FA45-4CE9-B78E-121BDE218C0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13249967.710000001</c:v>
                </c:pt>
              </c:numCache>
            </c:numRef>
          </c:val>
          <c:extLst>
            <c:ext xmlns:c16="http://schemas.microsoft.com/office/drawing/2014/chart" uri="{C3380CC4-5D6E-409C-BE32-E72D297353CC}">
              <c16:uniqueId val="{00000003-FA45-4CE9-B78E-121BDE218C07}"/>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0739049306701074"/>
          <c:y val="0.85194098310526734"/>
          <c:w val="0.58366269795902814"/>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612286456841568"/>
          <c:y val="1.979087858570141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276577903241173E-2"/>
          <c:y val="0.18127406984487443"/>
          <c:w val="0.95713680615204955"/>
          <c:h val="0.7846518568760138"/>
        </c:manualLayout>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C14-454C-8E92-E231AF0EF89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C14-454C-8E92-E231AF0EF89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C14-454C-8E92-E231AF0EF897}"/>
              </c:ext>
            </c:extLst>
          </c:dPt>
          <c:dLbls>
            <c:dLbl>
              <c:idx val="0"/>
              <c:layout>
                <c:manualLayout>
                  <c:x val="-0.2373680343009695"/>
                  <c:y val="0.10448997760152405"/>
                </c:manualLayout>
              </c:layout>
              <c:tx>
                <c:rich>
                  <a:bodyPr/>
                  <a:lstStyle/>
                  <a:p>
                    <a:fld id="{E1173CE9-1289-43D6-9598-0B2E71B89FE1}" type="CELLRANGE">
                      <a:rPr lang="en-US" baseline="0"/>
                      <a:pPr/>
                      <a:t>[CELLRANGE]</a:t>
                    </a:fld>
                    <a:r>
                      <a:rPr lang="en-US" baseline="0"/>
                      <a:t>
</a:t>
                    </a:r>
                    <a:fld id="{2CB6DA7E-CBDA-4B48-8D33-FE8A8EBADFEB}" type="CATEGORYNAME">
                      <a:rPr lang="en-US" baseline="0"/>
                      <a:pPr/>
                      <a:t>[NOMBRE DE CATEGORÍA]</a:t>
                    </a:fld>
                    <a:r>
                      <a:rPr lang="en-US" baseline="0"/>
                      <a:t>
</a:t>
                    </a:r>
                    <a:fld id="{6541BEE2-1E20-474F-8469-C066FE28B99C}"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1-EC14-454C-8E92-E231AF0EF897}"/>
                </c:ext>
              </c:extLst>
            </c:dLbl>
            <c:dLbl>
              <c:idx val="1"/>
              <c:layout>
                <c:manualLayout>
                  <c:x val="3.1514440851713114E-2"/>
                  <c:y val="-0.2923410622956723"/>
                </c:manualLayout>
              </c:layout>
              <c:tx>
                <c:rich>
                  <a:bodyPr/>
                  <a:lstStyle/>
                  <a:p>
                    <a:fld id="{4CEDDF17-1BBC-4DF7-B2C6-42AE4B1899BA}" type="CELLRANGE">
                      <a:rPr lang="en-US" baseline="0"/>
                      <a:pPr/>
                      <a:t>[CELLRANGE]</a:t>
                    </a:fld>
                    <a:r>
                      <a:rPr lang="en-US" baseline="0"/>
                      <a:t>
</a:t>
                    </a:r>
                    <a:fld id="{55E8C640-E9AB-47E8-90E3-B0FEECF5F84C}" type="CATEGORYNAME">
                      <a:rPr lang="en-US" baseline="0"/>
                      <a:pPr/>
                      <a:t>[NOMBRE DE CATEGORÍA]</a:t>
                    </a:fld>
                    <a:r>
                      <a:rPr lang="en-US" baseline="0"/>
                      <a:t>
</a:t>
                    </a:r>
                    <a:fld id="{D10DB60F-F68A-4C33-A771-1B959F1DA3F3}"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14-454C-8E92-E231AF0EF897}"/>
                </c:ext>
              </c:extLst>
            </c:dLbl>
            <c:dLbl>
              <c:idx val="2"/>
              <c:tx>
                <c:rich>
                  <a:bodyPr/>
                  <a:lstStyle/>
                  <a:p>
                    <a:fld id="{0947EECC-BFA6-43B9-9456-95C08DD55856}" type="CELLRANGE">
                      <a:rPr lang="en-US" baseline="0"/>
                      <a:pPr/>
                      <a:t>[CELLRANGE]</a:t>
                    </a:fld>
                    <a:r>
                      <a:rPr lang="en-US" baseline="0"/>
                      <a:t>
</a:t>
                    </a:r>
                    <a:fld id="{B0EAFC9B-39E0-4E58-84DD-2ED60532647F}" type="CATEGORYNAME">
                      <a:rPr lang="en-US" baseline="0"/>
                      <a:pPr/>
                      <a:t>[NOMBRE DE CATEGORÍA]</a:t>
                    </a:fld>
                    <a:r>
                      <a:rPr lang="en-US" baseline="0"/>
                      <a:t>
</a:t>
                    </a:r>
                    <a:fld id="{88A9531C-5B7D-4112-859C-EE19B385C118}"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14-454C-8E92-E231AF0EF897}"/>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GT"/>
              </a:p>
            </c:txPr>
            <c:dLblPos val="ct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Hoja2!$A$42:$A$44</c:f>
              <c:strCache>
                <c:ptCount val="3"/>
                <c:pt idx="0">
                  <c:v>STCNS</c:v>
                </c:pt>
                <c:pt idx="1">
                  <c:v>INEES</c:v>
                </c:pt>
                <c:pt idx="2">
                  <c:v>IGSNS</c:v>
                </c:pt>
              </c:strCache>
            </c:strRef>
          </c:cat>
          <c:val>
            <c:numRef>
              <c:f>Hoja2!$D$42:$D$44</c:f>
              <c:numCache>
                <c:formatCode>0.00%</c:formatCode>
                <c:ptCount val="3"/>
                <c:pt idx="0">
                  <c:v>7.6277035803086438E-2</c:v>
                </c:pt>
                <c:pt idx="1">
                  <c:v>7.518051258111684E-2</c:v>
                </c:pt>
                <c:pt idx="2">
                  <c:v>7.344931139240507E-2</c:v>
                </c:pt>
              </c:numCache>
            </c:numRef>
          </c:val>
          <c:extLst>
            <c:ext xmlns:c15="http://schemas.microsoft.com/office/drawing/2012/chart" uri="{02D57815-91ED-43cb-92C2-25804820EDAC}">
              <c15:datalabelsRange>
                <c15:f>Hoja2!$C$42:$C$44</c15:f>
                <c15:dlblRangeCache>
                  <c:ptCount val="3"/>
                  <c:pt idx="0">
                    <c:v> Q1,175,406.62 </c:v>
                  </c:pt>
                  <c:pt idx="1">
                    <c:v> Q578,160.32 </c:v>
                  </c:pt>
                  <c:pt idx="2">
                    <c:v> Q580,249.56 </c:v>
                  </c:pt>
                </c15:dlblRangeCache>
              </c15:datalabelsRange>
            </c:ext>
            <c:ext xmlns:c16="http://schemas.microsoft.com/office/drawing/2014/chart" uri="{C3380CC4-5D6E-409C-BE32-E72D297353CC}">
              <c16:uniqueId val="{00000006-EC14-454C-8E92-E231AF0EF897}"/>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Hoja2!$B$3</c:f>
              <c:strCache>
                <c:ptCount val="1"/>
                <c:pt idx="0">
                  <c:v> VIGENTE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Hoja2!$B$5:$B$7</c:f>
              <c:numCache>
                <c:formatCode>_("Q"* #,##0.00_);_("Q"* \(#,##0.00\);_("Q"* "-"??_);_(@_)</c:formatCode>
                <c:ptCount val="3"/>
                <c:pt idx="0">
                  <c:v>15409705</c:v>
                </c:pt>
                <c:pt idx="1">
                  <c:v>7690295</c:v>
                </c:pt>
                <c:pt idx="2">
                  <c:v>7900000</c:v>
                </c:pt>
              </c:numCache>
            </c:numRef>
          </c:val>
          <c:extLst>
            <c:ext xmlns:c16="http://schemas.microsoft.com/office/drawing/2014/chart" uri="{C3380CC4-5D6E-409C-BE32-E72D297353CC}">
              <c16:uniqueId val="{00000000-2893-4834-A602-4F1F5820451F}"/>
            </c:ext>
          </c:extLst>
        </c:ser>
        <c:ser>
          <c:idx val="1"/>
          <c:order val="1"/>
          <c:tx>
            <c:strRef>
              <c:f>Hoja2!$C$3</c:f>
              <c:strCache>
                <c:ptCount val="1"/>
                <c:pt idx="0">
                  <c:v>EJECUTADO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Hoja2!$A$5:$A$7</c:f>
              <c:numCache>
                <c:formatCode>General</c:formatCode>
                <c:ptCount val="3"/>
                <c:pt idx="0">
                  <c:v>67</c:v>
                </c:pt>
                <c:pt idx="1">
                  <c:v>68</c:v>
                </c:pt>
                <c:pt idx="2">
                  <c:v>69</c:v>
                </c:pt>
              </c:numCache>
            </c:numRef>
          </c:cat>
          <c:val>
            <c:numRef>
              <c:f>Hoja2!$C$5:$C$7</c:f>
              <c:numCache>
                <c:formatCode>"Q"#,##0.00</c:formatCode>
                <c:ptCount val="3"/>
                <c:pt idx="0">
                  <c:v>6435620.0700000003</c:v>
                </c:pt>
                <c:pt idx="1">
                  <c:v>3350258.85</c:v>
                </c:pt>
                <c:pt idx="2">
                  <c:v>3464088.79</c:v>
                </c:pt>
              </c:numCache>
            </c:numRef>
          </c:val>
          <c:extLst>
            <c:ext xmlns:c16="http://schemas.microsoft.com/office/drawing/2014/chart" uri="{C3380CC4-5D6E-409C-BE32-E72D297353CC}">
              <c16:uniqueId val="{00000001-2893-4834-A602-4F1F5820451F}"/>
            </c:ext>
          </c:extLst>
        </c:ser>
        <c:dLbls>
          <c:dLblPos val="outEnd"/>
          <c:showLegendKey val="0"/>
          <c:showVal val="1"/>
          <c:showCatName val="0"/>
          <c:showSerName val="0"/>
          <c:showPercent val="0"/>
          <c:showBubbleSize val="0"/>
        </c:dLbls>
        <c:gapWidth val="219"/>
        <c:overlap val="-27"/>
        <c:axId val="436095023"/>
        <c:axId val="436093583"/>
      </c:barChart>
      <c:catAx>
        <c:axId val="436095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3583"/>
        <c:crosses val="autoZero"/>
        <c:auto val="1"/>
        <c:lblAlgn val="ctr"/>
        <c:lblOffset val="100"/>
        <c:noMultiLvlLbl val="0"/>
      </c:catAx>
      <c:valAx>
        <c:axId val="436093583"/>
        <c:scaling>
          <c:orientation val="minMax"/>
        </c:scaling>
        <c:delete val="0"/>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436095023"/>
        <c:crosses val="autoZero"/>
        <c:crossBetween val="between"/>
        <c:majorUnit val="5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STCNS</a:t>
            </a:r>
          </a:p>
          <a:p>
            <a:pPr>
              <a:defRPr/>
            </a:pPr>
            <a:r>
              <a:rPr kumimoji="0" lang="es-GT"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Presupuesto Acumulado</a:t>
            </a:r>
            <a:endParaRPr lang="es-GT"/>
          </a:p>
        </c:rich>
      </c:tx>
      <c:layout>
        <c:manualLayout>
          <c:xMode val="edge"/>
          <c:yMode val="edge"/>
          <c:x val="2.5399583672730446E-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tx>
            <c:strRef>
              <c:f>Hoja2!$H$3</c:f>
              <c:strCache>
                <c:ptCount val="1"/>
                <c:pt idx="0">
                  <c:v>VIGENTE </c:v>
                </c:pt>
              </c:strCache>
            </c:strRef>
          </c:tx>
          <c:spPr>
            <a:solidFill>
              <a:schemeClr val="accent1"/>
            </a:solidFill>
            <a:ln>
              <a:noFill/>
            </a:ln>
            <a:effectLst/>
          </c:spPr>
          <c:invertIfNegative val="0"/>
          <c:dLbls>
            <c:dLbl>
              <c:idx val="0"/>
              <c:layout>
                <c:manualLayout>
                  <c:x val="-4.5977011494252873E-3"/>
                  <c:y val="7.119741100323627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53951706036745406"/>
                      <c:h val="0.23919119333384298"/>
                    </c:manualLayout>
                  </c15:layout>
                </c:ext>
                <c:ext xmlns:c16="http://schemas.microsoft.com/office/drawing/2014/chart" uri="{C3380CC4-5D6E-409C-BE32-E72D297353CC}">
                  <c16:uniqueId val="{00000004-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Hoja2!$I$3</c:f>
              <c:numCache>
                <c:formatCode>_("Q"* #,##0.00_);_("Q"* \(#,##0.00\);_("Q"* "-"??_);_(@_)</c:formatCode>
                <c:ptCount val="1"/>
                <c:pt idx="0">
                  <c:v>31000000</c:v>
                </c:pt>
              </c:numCache>
            </c:numRef>
          </c:val>
          <c:extLst>
            <c:ext xmlns:c16="http://schemas.microsoft.com/office/drawing/2014/chart" uri="{C3380CC4-5D6E-409C-BE32-E72D297353CC}">
              <c16:uniqueId val="{00000000-A39D-4138-BA8B-03C7B994DEF0}"/>
            </c:ext>
          </c:extLst>
        </c:ser>
        <c:ser>
          <c:idx val="1"/>
          <c:order val="1"/>
          <c:tx>
            <c:strRef>
              <c:f>Hoja2!$H$4</c:f>
              <c:strCache>
                <c:ptCount val="1"/>
                <c:pt idx="0">
                  <c:v>EJECUTADO</c:v>
                </c:pt>
              </c:strCache>
            </c:strRef>
          </c:tx>
          <c:spPr>
            <a:solidFill>
              <a:schemeClr val="accent2"/>
            </a:solidFill>
            <a:ln>
              <a:noFill/>
            </a:ln>
            <a:effectLst/>
          </c:spPr>
          <c:invertIfNegative val="0"/>
          <c:dLbls>
            <c:dLbl>
              <c:idx val="0"/>
              <c:layout>
                <c:manualLayout>
                  <c:x val="9.6551724137931033E-2"/>
                  <c:y val="3.2362459546925564E-2"/>
                </c:manualLayout>
              </c:layout>
              <c:showLegendKey val="0"/>
              <c:showVal val="1"/>
              <c:showCatName val="0"/>
              <c:showSerName val="0"/>
              <c:showPercent val="0"/>
              <c:showBubbleSize val="0"/>
              <c:extLst>
                <c:ext xmlns:c15="http://schemas.microsoft.com/office/drawing/2012/chart" uri="{CE6537A1-D6FC-4f65-9D91-7224C49458BB}">
                  <c15:layout>
                    <c:manualLayout>
                      <c:w val="0.50733315232147702"/>
                      <c:h val="0.23271870142445786"/>
                    </c:manualLayout>
                  </c15:layout>
                </c:ext>
                <c:ext xmlns:c16="http://schemas.microsoft.com/office/drawing/2014/chart" uri="{C3380CC4-5D6E-409C-BE32-E72D297353CC}">
                  <c16:uniqueId val="{00000003-A39D-4138-BA8B-03C7B994DE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Hoja2!$I$4</c:f>
              <c:numCache>
                <c:formatCode>_("Q"* #,##0.00_);_("Q"* \(#,##0.00\);_("Q"* "-"??_);_(@_)</c:formatCode>
                <c:ptCount val="1"/>
                <c:pt idx="0">
                  <c:v>13249967.710000001</c:v>
                </c:pt>
              </c:numCache>
            </c:numRef>
          </c:val>
          <c:extLst>
            <c:ext xmlns:c16="http://schemas.microsoft.com/office/drawing/2014/chart" uri="{C3380CC4-5D6E-409C-BE32-E72D297353CC}">
              <c16:uniqueId val="{00000002-A39D-4138-BA8B-03C7B994DEF0}"/>
            </c:ext>
          </c:extLst>
        </c:ser>
        <c:dLbls>
          <c:showLegendKey val="0"/>
          <c:showVal val="0"/>
          <c:showCatName val="0"/>
          <c:showSerName val="0"/>
          <c:showPercent val="0"/>
          <c:showBubbleSize val="0"/>
        </c:dLbls>
        <c:gapWidth val="182"/>
        <c:axId val="535473311"/>
        <c:axId val="535468511"/>
      </c:barChart>
      <c:catAx>
        <c:axId val="535473311"/>
        <c:scaling>
          <c:orientation val="minMax"/>
        </c:scaling>
        <c:delete val="1"/>
        <c:axPos val="b"/>
        <c:majorTickMark val="none"/>
        <c:minorTickMark val="none"/>
        <c:tickLblPos val="nextTo"/>
        <c:crossAx val="535468511"/>
        <c:crossesAt val="0"/>
        <c:auto val="1"/>
        <c:lblAlgn val="ctr"/>
        <c:lblOffset val="100"/>
        <c:noMultiLvlLbl val="0"/>
      </c:catAx>
      <c:valAx>
        <c:axId val="535468511"/>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535473311"/>
        <c:crosses val="autoZero"/>
        <c:crossBetween val="between"/>
      </c:valAx>
      <c:spPr>
        <a:noFill/>
        <a:ln>
          <a:noFill/>
        </a:ln>
        <a:effectLst/>
      </c:spPr>
    </c:plotArea>
    <c:legend>
      <c:legendPos val="b"/>
      <c:layout>
        <c:manualLayout>
          <c:xMode val="edge"/>
          <c:yMode val="edge"/>
          <c:x val="0.25492370350257942"/>
          <c:y val="0.85194098310526734"/>
          <c:w val="0.53612924246538152"/>
          <c:h val="0.10922406543842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7896494478514713"/>
          <c:y val="5.154639175257731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Hoja2!$D$41</c:f>
              <c:strCache>
                <c:ptCount val="1"/>
                <c:pt idx="0">
                  <c:v>Gestión de Presupuesto por Mes
% Ejecución</c:v>
                </c:pt>
              </c:strCache>
            </c:strRef>
          </c:tx>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1E92-460D-A5AB-ECB1432DED44}"/>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5-1E92-460D-A5AB-ECB1432DED4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1E92-460D-A5AB-ECB1432DED44}"/>
              </c:ext>
            </c:extLst>
          </c:dPt>
          <c:dLbls>
            <c:dLbl>
              <c:idx val="0"/>
              <c:tx>
                <c:rich>
                  <a:bodyPr/>
                  <a:lstStyle/>
                  <a:p>
                    <a:fld id="{4EAE2DCA-2C66-41F8-A4E1-DE0FDD5556F4}" type="CELLRANGE">
                      <a:rPr lang="en-US" baseline="0"/>
                      <a:pPr/>
                      <a:t>[CELLRANGE]</a:t>
                    </a:fld>
                    <a:r>
                      <a:rPr lang="en-US" baseline="0"/>
                      <a:t>
</a:t>
                    </a:r>
                    <a:fld id="{A373D5C6-5791-4D25-A4AA-4656DBFCA839}" type="CATEGORYNAME">
                      <a:rPr lang="en-US" baseline="0"/>
                      <a:pPr/>
                      <a:t>[NOMBRE DE CATEGORÍA]</a:t>
                    </a:fld>
                    <a:r>
                      <a:rPr lang="en-US" baseline="0"/>
                      <a:t>
</a:t>
                    </a:r>
                    <a:fld id="{D621069D-E3C4-45E0-8AD7-FD00F4DA033E}"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layout>
                    <c:manualLayout>
                      <c:w val="0.22128845163753277"/>
                      <c:h val="0.19759450171821305"/>
                    </c:manualLayout>
                  </c15:layout>
                  <c15:dlblFieldTable/>
                  <c15:showDataLabelsRange val="1"/>
                </c:ext>
                <c:ext xmlns:c16="http://schemas.microsoft.com/office/drawing/2014/chart" uri="{C3380CC4-5D6E-409C-BE32-E72D297353CC}">
                  <c16:uniqueId val="{00000003-1E92-460D-A5AB-ECB1432DED44}"/>
                </c:ext>
              </c:extLst>
            </c:dLbl>
            <c:dLbl>
              <c:idx val="1"/>
              <c:layout>
                <c:manualLayout>
                  <c:x val="8.7871382490254654E-2"/>
                  <c:y val="-0.33767730064669749"/>
                </c:manualLayout>
              </c:layout>
              <c:tx>
                <c:rich>
                  <a:bodyPr/>
                  <a:lstStyle/>
                  <a:p>
                    <a:fld id="{910A11AE-1E17-4A63-951E-396620F462D7}" type="CELLRANGE">
                      <a:rPr lang="en-US" baseline="0"/>
                      <a:pPr/>
                      <a:t>[CELLRANGE]</a:t>
                    </a:fld>
                    <a:r>
                      <a:rPr lang="en-US" baseline="0"/>
                      <a:t>
</a:t>
                    </a:r>
                    <a:fld id="{6120C7AD-44F3-47CD-A4B9-5EE4AFF65F8C}" type="CATEGORYNAME">
                      <a:rPr lang="en-US" baseline="0"/>
                      <a:pPr/>
                      <a:t>[NOMBRE DE CATEGORÍA]</a:t>
                    </a:fld>
                    <a:r>
                      <a:rPr lang="en-US" baseline="0"/>
                      <a:t>
</a:t>
                    </a:r>
                    <a:fld id="{B98AEF0E-0FB6-4F42-AFD0-1F36322EAF43}" type="VALUE">
                      <a:rPr lang="en-US" baseline="0"/>
                      <a:pPr/>
                      <a:t>[VALOR]</a:t>
                    </a:fld>
                    <a:endParaRPr lang="en-US" baseline="0"/>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1E92-460D-A5AB-ECB1432DED44}"/>
                </c:ext>
              </c:extLst>
            </c:dLbl>
            <c:dLbl>
              <c:idx val="2"/>
              <c:tx>
                <c:rich>
                  <a:bodyPr/>
                  <a:lstStyle/>
                  <a:p>
                    <a:fld id="{55D5A117-5EE1-4F80-BFA4-E091019DA1F7}" type="CELLRANGE">
                      <a:rPr lang="en-US" baseline="0"/>
                      <a:pPr/>
                      <a:t>[CELLRANGE]</a:t>
                    </a:fld>
                    <a:r>
                      <a:rPr lang="en-US" baseline="0"/>
                      <a:t>
</a:t>
                    </a:r>
                    <a:fld id="{CC8761A6-EC4A-49D1-9C37-D0D344886863}" type="CATEGORYNAME">
                      <a:rPr lang="en-US" baseline="0"/>
                      <a:pPr/>
                      <a:t>[NOMBRE DE CATEGORÍA]</a:t>
                    </a:fld>
                    <a:r>
                      <a:rPr lang="en-US" baseline="0"/>
                      <a:t>
</a:t>
                    </a:r>
                    <a:fld id="{5F967A16-8E46-4013-B7FE-7AA85E0D53AF}" type="VALUE">
                      <a:rPr lang="en-US" baseline="0"/>
                      <a:pPr/>
                      <a:t>[VALOR]</a:t>
                    </a:fld>
                    <a:endParaRPr lang="en-US" baseline="0"/>
                  </a:p>
                </c:rich>
              </c:tx>
              <c:dLblPos val="ctr"/>
              <c:showLegendKey val="0"/>
              <c:showVal val="1"/>
              <c:showCatName val="1"/>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1E92-460D-A5AB-ECB1432DED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f>Hoja2!$A$42:$A$44</c:f>
              <c:strCache>
                <c:ptCount val="3"/>
                <c:pt idx="0">
                  <c:v>STCNS</c:v>
                </c:pt>
                <c:pt idx="1">
                  <c:v>INEES</c:v>
                </c:pt>
                <c:pt idx="2">
                  <c:v>IGSNS</c:v>
                </c:pt>
              </c:strCache>
            </c:strRef>
          </c:cat>
          <c:val>
            <c:numRef>
              <c:f>Hoja2!$D$42:$D$44</c:f>
              <c:numCache>
                <c:formatCode>0.00%</c:formatCode>
                <c:ptCount val="3"/>
                <c:pt idx="0">
                  <c:v>7.6277035803086438E-2</c:v>
                </c:pt>
                <c:pt idx="1">
                  <c:v>7.518051258111684E-2</c:v>
                </c:pt>
                <c:pt idx="2">
                  <c:v>7.344931139240507E-2</c:v>
                </c:pt>
              </c:numCache>
            </c:numRef>
          </c:val>
          <c:extLst>
            <c:ext xmlns:c15="http://schemas.microsoft.com/office/drawing/2012/chart" uri="{02D57815-91ED-43cb-92C2-25804820EDAC}">
              <c15:datalabelsRange>
                <c15:f>Hoja2!$C$42:$C$44</c15:f>
                <c15:dlblRangeCache>
                  <c:ptCount val="3"/>
                  <c:pt idx="0">
                    <c:v> Q1,175,406.62 </c:v>
                  </c:pt>
                  <c:pt idx="1">
                    <c:v> Q578,160.32 </c:v>
                  </c:pt>
                  <c:pt idx="2">
                    <c:v> Q580,249.56 </c:v>
                  </c:pt>
                </c15:dlblRangeCache>
              </c15:datalabelsRange>
            </c:ext>
            <c:ext xmlns:c16="http://schemas.microsoft.com/office/drawing/2014/chart" uri="{C3380CC4-5D6E-409C-BE32-E72D297353CC}">
              <c16:uniqueId val="{00000000-1E92-460D-A5AB-ECB1432DED44}"/>
            </c:ext>
          </c:extLst>
        </c:ser>
        <c:dLbls>
          <c:dLblPos val="ctr"/>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Hoja2!$C$51</c:f>
              <c:strCache>
                <c:ptCount val="1"/>
                <c:pt idx="0">
                  <c:v>Ejecutado</c:v>
                </c:pt>
              </c:strCache>
            </c:strRef>
          </c:tx>
          <c:spPr>
            <a:solidFill>
              <a:schemeClr val="accent1"/>
            </a:solidFill>
            <a:ln>
              <a:noFill/>
            </a:ln>
            <a:effectLst/>
          </c:spPr>
          <c:invertIfNegative val="0"/>
          <c:dLbls>
            <c:delete val="1"/>
          </c:dLbls>
          <c:cat>
            <c:strRef>
              <c:f>Hoja2!$A$52:$A$54</c:f>
              <c:strCache>
                <c:ptCount val="3"/>
                <c:pt idx="0">
                  <c:v>STCNS</c:v>
                </c:pt>
                <c:pt idx="1">
                  <c:v>INEES</c:v>
                </c:pt>
                <c:pt idx="2">
                  <c:v>IGSNS</c:v>
                </c:pt>
              </c:strCache>
            </c:strRef>
          </c:cat>
          <c:val>
            <c:numRef>
              <c:f>Hoja2!$C$52:$C$54</c:f>
              <c:numCache>
                <c:formatCode>_("Q"* #,##0.00_);_("Q"* \(#,##0.00\);_("Q"* "-"??_);_(@_)</c:formatCode>
                <c:ptCount val="3"/>
                <c:pt idx="0">
                  <c:v>6435620.0700000003</c:v>
                </c:pt>
                <c:pt idx="1">
                  <c:v>3350258.85</c:v>
                </c:pt>
                <c:pt idx="2">
                  <c:v>3464088.79</c:v>
                </c:pt>
              </c:numCache>
            </c:numRef>
          </c:val>
          <c:extLst>
            <c:ext xmlns:c16="http://schemas.microsoft.com/office/drawing/2014/chart" uri="{C3380CC4-5D6E-409C-BE32-E72D297353CC}">
              <c16:uniqueId val="{00000000-5668-456F-868F-43807415A5EC}"/>
            </c:ext>
          </c:extLst>
        </c:ser>
        <c:ser>
          <c:idx val="1"/>
          <c:order val="1"/>
          <c:tx>
            <c:strRef>
              <c:f>Hoja2!$D$51</c:f>
              <c:strCache>
                <c:ptCount val="1"/>
                <c:pt idx="0">
                  <c:v>Porcentaje de Ejecución</c:v>
                </c:pt>
              </c:strCache>
            </c:strRef>
          </c:tx>
          <c:spPr>
            <a:solidFill>
              <a:schemeClr val="accent2"/>
            </a:solidFill>
            <a:ln>
              <a:noFill/>
            </a:ln>
            <a:effectLst/>
          </c:spPr>
          <c:invertIfNegative val="0"/>
          <c:dLbls>
            <c:delete val="1"/>
          </c:dLbls>
          <c:cat>
            <c:strRef>
              <c:f>Hoja2!$A$52:$A$54</c:f>
              <c:strCache>
                <c:ptCount val="3"/>
                <c:pt idx="0">
                  <c:v>STCNS</c:v>
                </c:pt>
                <c:pt idx="1">
                  <c:v>INEES</c:v>
                </c:pt>
                <c:pt idx="2">
                  <c:v>IGSNS</c:v>
                </c:pt>
              </c:strCache>
            </c:strRef>
          </c:cat>
          <c:val>
            <c:numRef>
              <c:f>Hoja2!$D$52:$D$54</c:f>
              <c:numCache>
                <c:formatCode>0.00%</c:formatCode>
                <c:ptCount val="3"/>
                <c:pt idx="0">
                  <c:v>0.41763421622931785</c:v>
                </c:pt>
                <c:pt idx="1">
                  <c:v>0.43564763770440534</c:v>
                </c:pt>
                <c:pt idx="2">
                  <c:v>0.4384922518987342</c:v>
                </c:pt>
              </c:numCache>
            </c:numRef>
          </c:val>
          <c:extLst>
            <c:ext xmlns:c16="http://schemas.microsoft.com/office/drawing/2014/chart" uri="{C3380CC4-5D6E-409C-BE32-E72D297353CC}">
              <c16:uniqueId val="{00000003-24F7-4F7F-B8D5-9399CDE7353D}"/>
            </c:ext>
          </c:extLst>
        </c:ser>
        <c:dLbls>
          <c:dLblPos val="outEnd"/>
          <c:showLegendKey val="0"/>
          <c:showVal val="1"/>
          <c:showCatName val="0"/>
          <c:showSerName val="0"/>
          <c:showPercent val="0"/>
          <c:showBubbleSize val="0"/>
        </c:dLbls>
        <c:gapWidth val="219"/>
        <c:overlap val="-27"/>
        <c:axId val="63273999"/>
        <c:axId val="63273519"/>
      </c:barChart>
      <c:catAx>
        <c:axId val="63273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crossAx val="63273519"/>
        <c:crosses val="autoZero"/>
        <c:auto val="1"/>
        <c:lblAlgn val="ctr"/>
        <c:lblOffset val="100"/>
        <c:noMultiLvlLbl val="0"/>
      </c:catAx>
      <c:valAx>
        <c:axId val="63273519"/>
        <c:scaling>
          <c:orientation val="minMax"/>
        </c:scaling>
        <c:delete val="1"/>
        <c:axPos val="l"/>
        <c:majorGridlines>
          <c:spPr>
            <a:ln w="9525" cap="flat" cmpd="sng" algn="ctr">
              <a:solidFill>
                <a:schemeClr val="tx1">
                  <a:lumMod val="15000"/>
                  <a:lumOff val="85000"/>
                </a:schemeClr>
              </a:solidFill>
              <a:round/>
            </a:ln>
            <a:effectLst/>
          </c:spPr>
        </c:majorGridlines>
        <c:numFmt formatCode="_(&quot;Q&quot;* #,##0.00_);_(&quot;Q&quot;* \(#,##0.00\);_(&quot;Q&quot;* &quot;-&quot;??_);_(@_)" sourceLinked="1"/>
        <c:majorTickMark val="out"/>
        <c:minorTickMark val="none"/>
        <c:tickLblPos val="nextTo"/>
        <c:crossAx val="6327399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GT"/>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1">
          <a:shade val="15000"/>
        </a:schemeClr>
      </a:solidFill>
      <a:round/>
    </a:ln>
    <a:effectLst/>
  </c:spPr>
  <c:txPr>
    <a:bodyPr/>
    <a:lstStyle/>
    <a:p>
      <a:pPr>
        <a:defRPr b="1">
          <a:latin typeface="Arial" panose="020B0604020202020204" pitchFamily="34" charset="0"/>
          <a:cs typeface="Arial" panose="020B0604020202020204" pitchFamily="34" charset="0"/>
        </a:defRPr>
      </a:pPr>
      <a:endParaRPr lang="es-G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customXml" Target="../ink/ink1.xml"/><Relationship Id="rId12"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11" Type="http://schemas.openxmlformats.org/officeDocument/2006/relationships/chart" Target="../charts/chart2.xml"/><Relationship Id="rId10" Type="http://schemas.openxmlformats.org/officeDocument/2006/relationships/hyperlink" Target="https://stcns.gob.gt/comentarios-sugerencias/" TargetMode="External"/><Relationship Id="rId9" Type="http://schemas.openxmlformats.org/officeDocument/2006/relationships/hyperlink" Target="https://stcns.gob.gt/solicitud-de-informacion-publica/"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1471083</xdr:colOff>
      <xdr:row>19</xdr:row>
      <xdr:rowOff>158751</xdr:rowOff>
    </xdr:from>
    <xdr:to>
      <xdr:col>13</xdr:col>
      <xdr:colOff>0</xdr:colOff>
      <xdr:row>28</xdr:row>
      <xdr:rowOff>21168</xdr:rowOff>
    </xdr:to>
    <xdr:graphicFrame macro="">
      <xdr:nvGraphicFramePr>
        <xdr:cNvPr id="3" name="Gráfico 2">
          <a:extLst>
            <a:ext uri="{FF2B5EF4-FFF2-40B4-BE49-F238E27FC236}">
              <a16:creationId xmlns:a16="http://schemas.microsoft.com/office/drawing/2014/main" id="{3BEA2D25-B8E1-49B4-90E1-D6C848D11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133351</xdr:colOff>
      <xdr:row>1</xdr:row>
      <xdr:rowOff>190500</xdr:rowOff>
    </xdr:from>
    <xdr:to>
      <xdr:col>1</xdr:col>
      <xdr:colOff>1182461</xdr:colOff>
      <xdr:row>5</xdr:row>
      <xdr:rowOff>176894</xdr:rowOff>
    </xdr:to>
    <xdr:pic>
      <xdr:nvPicPr>
        <xdr:cNvPr id="2" name="Imagen 1">
          <a:extLst>
            <a:ext uri="{FF2B5EF4-FFF2-40B4-BE49-F238E27FC236}">
              <a16:creationId xmlns:a16="http://schemas.microsoft.com/office/drawing/2014/main" id="{FF8E3312-CE00-4D16-97E6-833F369DEE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1" y="381000"/>
          <a:ext cx="2886074"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285390</xdr:colOff>
      <xdr:row>17</xdr:row>
      <xdr:rowOff>85590</xdr:rowOff>
    </xdr:from>
    <xdr:to>
      <xdr:col>11</xdr:col>
      <xdr:colOff>285750</xdr:colOff>
      <xdr:row>17</xdr:row>
      <xdr:rowOff>85950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Entrada de lápiz 5">
              <a:extLst>
                <a:ext uri="{FF2B5EF4-FFF2-40B4-BE49-F238E27FC236}">
                  <a16:creationId xmlns:a16="http://schemas.microsoft.com/office/drawing/2014/main" id="{EB9EDD9B-3117-6AAC-F8F5-5106BF96FE98}"/>
                </a:ext>
              </a:extLst>
            </xdr14:cNvPr>
            <xdr14:cNvContentPartPr/>
          </xdr14:nvContentPartPr>
          <xdr14:nvPr macro=""/>
          <xdr14:xfrm>
            <a:off x="11886840" y="6886440"/>
            <a:ext cx="360" cy="360"/>
          </xdr14:xfrm>
        </xdr:contentPart>
      </mc:Choice>
      <mc:Fallback xmlns="">
        <xdr:pic>
          <xdr:nvPicPr>
            <xdr:cNvPr id="6" name="Entrada de lápiz 5">
              <a:extLst>
                <a:ext uri="{FF2B5EF4-FFF2-40B4-BE49-F238E27FC236}">
                  <a16:creationId xmlns:a16="http://schemas.microsoft.com/office/drawing/2014/main" id="{EB9EDD9B-3117-6AAC-F8F5-5106BF96FE98}"/>
                </a:ext>
              </a:extLst>
            </xdr:cNvPr>
            <xdr:cNvPicPr/>
          </xdr:nvPicPr>
          <xdr:blipFill>
            <a:blip xmlns:r="http://schemas.openxmlformats.org/officeDocument/2006/relationships" r:embed="rId8"/>
            <a:stretch>
              <a:fillRect/>
            </a:stretch>
          </xdr:blipFill>
          <xdr:spPr>
            <a:xfrm>
              <a:off x="11878200" y="6877800"/>
              <a:ext cx="18000" cy="18000"/>
            </a:xfrm>
            <a:prstGeom prst="rect">
              <a:avLst/>
            </a:prstGeom>
          </xdr:spPr>
        </xdr:pic>
      </mc:Fallback>
    </mc:AlternateContent>
    <xdr:clientData/>
  </xdr:twoCellAnchor>
  <xdr:twoCellAnchor>
    <xdr:from>
      <xdr:col>3</xdr:col>
      <xdr:colOff>442634</xdr:colOff>
      <xdr:row>34</xdr:row>
      <xdr:rowOff>49629</xdr:rowOff>
    </xdr:from>
    <xdr:to>
      <xdr:col>7</xdr:col>
      <xdr:colOff>33330</xdr:colOff>
      <xdr:row>38</xdr:row>
      <xdr:rowOff>112059</xdr:rowOff>
    </xdr:to>
    <xdr:sp macro="" textlink="">
      <xdr:nvSpPr>
        <xdr:cNvPr id="7" name="Rectángulo: esquinas redondeadas 6">
          <a:hlinkClick xmlns:r="http://schemas.openxmlformats.org/officeDocument/2006/relationships" r:id="rId9"/>
          <a:extLst>
            <a:ext uri="{FF2B5EF4-FFF2-40B4-BE49-F238E27FC236}">
              <a16:creationId xmlns:a16="http://schemas.microsoft.com/office/drawing/2014/main" id="{C1CDBDF9-2C64-451D-9E20-5CFFF0631364}"/>
            </a:ext>
          </a:extLst>
        </xdr:cNvPr>
        <xdr:cNvSpPr/>
      </xdr:nvSpPr>
      <xdr:spPr>
        <a:xfrm>
          <a:off x="5137899" y="12880364"/>
          <a:ext cx="3232607" cy="869254"/>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Consulta</a:t>
          </a:r>
          <a:r>
            <a:rPr lang="es-GT" sz="1600" baseline="0">
              <a:latin typeface="Altivo Medium" panose="020B0000000000000000" pitchFamily="34" charset="0"/>
            </a:rPr>
            <a:t> de Información Pública</a:t>
          </a:r>
          <a:endParaRPr lang="es-GT" sz="1600">
            <a:latin typeface="Altivo Medium" panose="020B0000000000000000" pitchFamily="34" charset="0"/>
          </a:endParaRPr>
        </a:p>
      </xdr:txBody>
    </xdr:sp>
    <xdr:clientData/>
  </xdr:twoCellAnchor>
  <xdr:twoCellAnchor>
    <xdr:from>
      <xdr:col>7</xdr:col>
      <xdr:colOff>392527</xdr:colOff>
      <xdr:row>34</xdr:row>
      <xdr:rowOff>61154</xdr:rowOff>
    </xdr:from>
    <xdr:to>
      <xdr:col>9</xdr:col>
      <xdr:colOff>69669</xdr:colOff>
      <xdr:row>38</xdr:row>
      <xdr:rowOff>134470</xdr:rowOff>
    </xdr:to>
    <xdr:sp macro="" textlink="">
      <xdr:nvSpPr>
        <xdr:cNvPr id="8" name="Rectángulo: esquinas redondeadas 7">
          <a:hlinkClick xmlns:r="http://schemas.openxmlformats.org/officeDocument/2006/relationships" r:id="rId10"/>
          <a:extLst>
            <a:ext uri="{FF2B5EF4-FFF2-40B4-BE49-F238E27FC236}">
              <a16:creationId xmlns:a16="http://schemas.microsoft.com/office/drawing/2014/main" id="{D986C905-68C0-4A3E-9D0A-CB4918C19D39}"/>
            </a:ext>
          </a:extLst>
        </xdr:cNvPr>
        <xdr:cNvSpPr/>
      </xdr:nvSpPr>
      <xdr:spPr>
        <a:xfrm>
          <a:off x="8729703" y="12891889"/>
          <a:ext cx="3218201" cy="880140"/>
        </a:xfrm>
        <a:prstGeom prst="roundRect">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GT" sz="1600">
              <a:latin typeface="Altivo Medium" panose="020B0000000000000000" pitchFamily="34" charset="0"/>
            </a:rPr>
            <a:t>Comentarios o Sugerencias </a:t>
          </a:r>
        </a:p>
      </xdr:txBody>
    </xdr:sp>
    <xdr:clientData/>
  </xdr:twoCellAnchor>
  <xdr:twoCellAnchor>
    <xdr:from>
      <xdr:col>6</xdr:col>
      <xdr:colOff>157368</xdr:colOff>
      <xdr:row>14</xdr:row>
      <xdr:rowOff>82826</xdr:rowOff>
    </xdr:from>
    <xdr:to>
      <xdr:col>13</xdr:col>
      <xdr:colOff>16564</xdr:colOff>
      <xdr:row>19</xdr:row>
      <xdr:rowOff>24848</xdr:rowOff>
    </xdr:to>
    <xdr:graphicFrame macro="">
      <xdr:nvGraphicFramePr>
        <xdr:cNvPr id="5" name="Gráfico 4">
          <a:extLst>
            <a:ext uri="{FF2B5EF4-FFF2-40B4-BE49-F238E27FC236}">
              <a16:creationId xmlns:a16="http://schemas.microsoft.com/office/drawing/2014/main" id="{23ED9AE7-AE83-43AF-9DCB-24295BE8F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639964</xdr:colOff>
      <xdr:row>24</xdr:row>
      <xdr:rowOff>182196</xdr:rowOff>
    </xdr:from>
    <xdr:to>
      <xdr:col>12</xdr:col>
      <xdr:colOff>704850</xdr:colOff>
      <xdr:row>24</xdr:row>
      <xdr:rowOff>400050</xdr:rowOff>
    </xdr:to>
    <xdr:sp macro="" textlink="">
      <xdr:nvSpPr>
        <xdr:cNvPr id="9" name="CuadroTexto 1">
          <a:extLst>
            <a:ext uri="{FF2B5EF4-FFF2-40B4-BE49-F238E27FC236}">
              <a16:creationId xmlns:a16="http://schemas.microsoft.com/office/drawing/2014/main" id="{696A087D-49FE-6CEE-F8BD-2EB3EC935C53}"/>
            </a:ext>
          </a:extLst>
        </xdr:cNvPr>
        <xdr:cNvSpPr txBox="1"/>
      </xdr:nvSpPr>
      <xdr:spPr>
        <a:xfrm>
          <a:off x="13422514" y="11031171"/>
          <a:ext cx="826886" cy="217854"/>
        </a:xfrm>
        <a:prstGeom prst="rect">
          <a:avLst/>
        </a:prstGeom>
        <a:ln>
          <a:solidFill>
            <a:schemeClr val="tx1"/>
          </a:solid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GT" sz="900" b="1" kern="1200">
              <a:latin typeface="Arial" panose="020B0604020202020204" pitchFamily="34" charset="0"/>
              <a:cs typeface="Arial" panose="020B0604020202020204" pitchFamily="34" charset="0"/>
            </a:rPr>
            <a:t>  42.74 %</a:t>
          </a:r>
        </a:p>
      </xdr:txBody>
    </xdr:sp>
    <xdr:clientData/>
  </xdr:twoCellAnchor>
  <xdr:twoCellAnchor editAs="oneCell">
    <xdr:from>
      <xdr:col>15</xdr:col>
      <xdr:colOff>1262062</xdr:colOff>
      <xdr:row>1</xdr:row>
      <xdr:rowOff>23813</xdr:rowOff>
    </xdr:from>
    <xdr:to>
      <xdr:col>17</xdr:col>
      <xdr:colOff>1593</xdr:colOff>
      <xdr:row>7</xdr:row>
      <xdr:rowOff>180188</xdr:rowOff>
    </xdr:to>
    <xdr:pic>
      <xdr:nvPicPr>
        <xdr:cNvPr id="11" name="Imagen 10">
          <a:extLst>
            <a:ext uri="{FF2B5EF4-FFF2-40B4-BE49-F238E27FC236}">
              <a16:creationId xmlns:a16="http://schemas.microsoft.com/office/drawing/2014/main" id="{4FF6C94C-F626-C995-BD19-BA4CBF977F5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978312" y="261938"/>
          <a:ext cx="1728000" cy="172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2447925</xdr:colOff>
      <xdr:row>9</xdr:row>
      <xdr:rowOff>119062</xdr:rowOff>
    </xdr:from>
    <xdr:to>
      <xdr:col>5</xdr:col>
      <xdr:colOff>0</xdr:colOff>
      <xdr:row>24</xdr:row>
      <xdr:rowOff>4762</xdr:rowOff>
    </xdr:to>
    <xdr:graphicFrame macro="">
      <xdr:nvGraphicFramePr>
        <xdr:cNvPr id="2" name="Gráfico 1">
          <a:extLst>
            <a:ext uri="{FF2B5EF4-FFF2-40B4-BE49-F238E27FC236}">
              <a16:creationId xmlns:a16="http://schemas.microsoft.com/office/drawing/2014/main" id="{21C03861-77B5-FA7E-4CC1-16658E67F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87924</xdr:colOff>
      <xdr:row>9</xdr:row>
      <xdr:rowOff>79864</xdr:rowOff>
    </xdr:from>
    <xdr:to>
      <xdr:col>1</xdr:col>
      <xdr:colOff>2088174</xdr:colOff>
      <xdr:row>19</xdr:row>
      <xdr:rowOff>137014</xdr:rowOff>
    </xdr:to>
    <xdr:graphicFrame macro="">
      <xdr:nvGraphicFramePr>
        <xdr:cNvPr id="9" name="Gráfico 8">
          <a:extLst>
            <a:ext uri="{FF2B5EF4-FFF2-40B4-BE49-F238E27FC236}">
              <a16:creationId xmlns:a16="http://schemas.microsoft.com/office/drawing/2014/main" id="{AA6F674E-BF7A-4F95-BE2C-01B182BA5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46892</xdr:colOff>
      <xdr:row>39</xdr:row>
      <xdr:rowOff>15386</xdr:rowOff>
    </xdr:from>
    <xdr:to>
      <xdr:col>9</xdr:col>
      <xdr:colOff>757603</xdr:colOff>
      <xdr:row>53</xdr:row>
      <xdr:rowOff>91586</xdr:rowOff>
    </xdr:to>
    <xdr:graphicFrame macro="">
      <xdr:nvGraphicFramePr>
        <xdr:cNvPr id="3" name="Gráfico 2">
          <a:extLst>
            <a:ext uri="{FF2B5EF4-FFF2-40B4-BE49-F238E27FC236}">
              <a16:creationId xmlns:a16="http://schemas.microsoft.com/office/drawing/2014/main" id="{965C51F0-ABC1-A788-63F4-2F8CDBCDAE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29308</xdr:colOff>
      <xdr:row>54</xdr:row>
      <xdr:rowOff>5863</xdr:rowOff>
    </xdr:from>
    <xdr:to>
      <xdr:col>9</xdr:col>
      <xdr:colOff>740019</xdr:colOff>
      <xdr:row>68</xdr:row>
      <xdr:rowOff>82063</xdr:rowOff>
    </xdr:to>
    <xdr:graphicFrame macro="">
      <xdr:nvGraphicFramePr>
        <xdr:cNvPr id="4" name="Gráfico 3">
          <a:extLst>
            <a:ext uri="{FF2B5EF4-FFF2-40B4-BE49-F238E27FC236}">
              <a16:creationId xmlns:a16="http://schemas.microsoft.com/office/drawing/2014/main" id="{3E3C808D-A6F3-DF58-79DD-7BE833BAB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0.02277</cdr:x>
      <cdr:y>0.04647</cdr:y>
    </cdr:from>
    <cdr:to>
      <cdr:x>0.35221</cdr:x>
      <cdr:y>0.81036</cdr:y>
    </cdr:to>
    <cdr:sp macro="" textlink="">
      <cdr:nvSpPr>
        <cdr:cNvPr id="2" name="Rectángulo 1">
          <a:extLst xmlns:a="http://schemas.openxmlformats.org/drawingml/2006/main">
            <a:ext uri="{FF2B5EF4-FFF2-40B4-BE49-F238E27FC236}">
              <a16:creationId xmlns:a16="http://schemas.microsoft.com/office/drawing/2014/main" id="{1025E7D7-0BC9-B808-A7CE-08D6E66A4F20}"/>
            </a:ext>
          </a:extLst>
        </cdr:cNvPr>
        <cdr:cNvSpPr/>
      </cdr:nvSpPr>
      <cdr:spPr>
        <a:xfrm xmlns:a="http://schemas.openxmlformats.org/drawingml/2006/main">
          <a:off x="104042" y="127487"/>
          <a:ext cx="1504950" cy="209550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ctr"/>
          <a:r>
            <a:rPr lang="es-GT" sz="1400" kern="1200">
              <a:latin typeface="Arial" panose="020B0604020202020204" pitchFamily="34" charset="0"/>
              <a:cs typeface="Arial" panose="020B0604020202020204" pitchFamily="34" charset="0"/>
            </a:rPr>
            <a:t>Gestión Presupuestaria Acumulada</a:t>
          </a:r>
          <a:r>
            <a:rPr lang="es-GT" sz="1400" kern="1200" baseline="0">
              <a:latin typeface="Arial" panose="020B0604020202020204" pitchFamily="34" charset="0"/>
              <a:cs typeface="Arial" panose="020B0604020202020204" pitchFamily="34" charset="0"/>
            </a:rPr>
            <a:t> al Mes de Julio</a:t>
          </a:r>
        </a:p>
        <a:p xmlns:a="http://schemas.openxmlformats.org/drawingml/2006/main">
          <a:pPr algn="ctr"/>
          <a:endParaRPr lang="es-GT" sz="1600" kern="1200" baseline="0">
            <a:latin typeface="Arial" panose="020B0604020202020204" pitchFamily="34" charset="0"/>
            <a:cs typeface="Arial" panose="020B0604020202020204" pitchFamily="34" charset="0"/>
          </a:endParaRPr>
        </a:p>
        <a:p xmlns:a="http://schemas.openxmlformats.org/drawingml/2006/main">
          <a:pPr algn="ctr"/>
          <a:r>
            <a:rPr lang="es-GT" sz="2800" kern="1200" baseline="0">
              <a:latin typeface="Arial" panose="020B0604020202020204" pitchFamily="34" charset="0"/>
              <a:cs typeface="Arial" panose="020B0604020202020204" pitchFamily="34" charset="0"/>
            </a:rPr>
            <a:t>54.18% </a:t>
          </a:r>
          <a:endParaRPr lang="es-GT" sz="2800" kern="1200">
            <a:latin typeface="Arial" panose="020B0604020202020204" pitchFamily="34" charset="0"/>
            <a:cs typeface="Arial" panose="020B0604020202020204" pitchFamily="34" charset="0"/>
          </a:endParaRPr>
        </a:p>
      </cdr:txBody>
    </cdr:sp>
  </cdr:relSizeAnchor>
</c:userShapes>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1T16:48:31.703"/>
    </inkml:context>
    <inkml:brush xml:id="br0">
      <inkml:brushProperty name="width" value="0.05" units="cm"/>
      <inkml:brushProperty name="height" value="0.05" units="cm"/>
      <inkml:brushProperty name="color" value="#E71224"/>
    </inkml:brush>
  </inkml:definitions>
  <inkml:trace contextRef="#ctx0" brushRef="#br0">1 1 24575,'0'0'-8191</inkml:trace>
</inkm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A090-551F-427E-B70A-0B8B1511B464}">
  <sheetPr>
    <pageSetUpPr fitToPage="1"/>
  </sheetPr>
  <dimension ref="A1:R52"/>
  <sheetViews>
    <sheetView showGridLines="0" tabSelected="1" zoomScale="80" zoomScaleNormal="80" workbookViewId="0">
      <selection activeCell="S5" sqref="S5"/>
    </sheetView>
  </sheetViews>
  <sheetFormatPr baseColWidth="10" defaultRowHeight="15" x14ac:dyDescent="0.25"/>
  <cols>
    <col min="1" max="1" width="27.5703125" customWidth="1"/>
    <col min="2" max="2" width="41.140625" customWidth="1"/>
    <col min="3" max="3" width="1.7109375" style="1" customWidth="1"/>
    <col min="5" max="5" width="20" customWidth="1"/>
    <col min="6" max="6" width="20.42578125" bestFit="1" customWidth="1"/>
    <col min="7" max="7" width="2.7109375" style="1" customWidth="1"/>
    <col min="8" max="8" width="31" customWidth="1"/>
    <col min="9" max="9" width="22.140625" customWidth="1"/>
    <col min="10" max="10" width="2.140625" style="1" customWidth="1"/>
    <col min="13" max="13" width="19" bestFit="1" customWidth="1"/>
    <col min="14" max="14" width="2.28515625" style="1" customWidth="1"/>
    <col min="16" max="16" width="20.140625" customWidth="1"/>
    <col min="17" max="17" width="24.5703125" customWidth="1"/>
    <col min="18" max="18" width="14.5703125" bestFit="1" customWidth="1"/>
  </cols>
  <sheetData>
    <row r="1" spans="1:18" ht="18.75" customHeight="1" x14ac:dyDescent="0.25">
      <c r="A1" s="5"/>
      <c r="B1" s="5"/>
      <c r="C1" s="6"/>
      <c r="D1" s="5"/>
      <c r="E1" s="5"/>
      <c r="F1" s="5"/>
      <c r="G1" s="6"/>
      <c r="H1" s="5"/>
      <c r="I1" s="5"/>
      <c r="J1" s="6"/>
      <c r="K1" s="5"/>
      <c r="L1" s="5"/>
      <c r="M1" s="5"/>
      <c r="N1" s="6"/>
      <c r="O1" s="5"/>
      <c r="P1" s="5"/>
      <c r="Q1" s="5"/>
    </row>
    <row r="2" spans="1:18" ht="20.25" x14ac:dyDescent="0.25">
      <c r="A2" s="142" t="s">
        <v>26</v>
      </c>
      <c r="B2" s="142"/>
      <c r="C2" s="142"/>
      <c r="D2" s="142"/>
      <c r="E2" s="142"/>
      <c r="F2" s="142"/>
      <c r="G2" s="142"/>
      <c r="H2" s="142"/>
      <c r="I2" s="142"/>
      <c r="J2" s="142"/>
      <c r="K2" s="142"/>
      <c r="L2" s="142"/>
      <c r="M2" s="142"/>
      <c r="N2" s="142"/>
      <c r="O2" s="142"/>
      <c r="P2" s="142"/>
      <c r="Q2" s="5"/>
    </row>
    <row r="3" spans="1:18" ht="20.25" x14ac:dyDescent="0.25">
      <c r="A3" s="143" t="s">
        <v>56</v>
      </c>
      <c r="B3" s="143"/>
      <c r="C3" s="143"/>
      <c r="D3" s="143"/>
      <c r="E3" s="143"/>
      <c r="F3" s="143"/>
      <c r="G3" s="143"/>
      <c r="H3" s="143"/>
      <c r="I3" s="143"/>
      <c r="J3" s="143"/>
      <c r="K3" s="143"/>
      <c r="L3" s="143"/>
      <c r="M3" s="143"/>
      <c r="N3" s="143"/>
      <c r="O3" s="143"/>
      <c r="P3" s="143"/>
      <c r="Q3" s="5"/>
    </row>
    <row r="4" spans="1:18" ht="20.25" x14ac:dyDescent="0.25">
      <c r="A4" s="144" t="s">
        <v>46</v>
      </c>
      <c r="B4" s="144"/>
      <c r="C4" s="144"/>
      <c r="D4" s="144"/>
      <c r="E4" s="144"/>
      <c r="F4" s="144"/>
      <c r="G4" s="144"/>
      <c r="H4" s="144"/>
      <c r="I4" s="144"/>
      <c r="J4" s="144"/>
      <c r="K4" s="144"/>
      <c r="L4" s="144"/>
      <c r="M4" s="144"/>
      <c r="N4" s="144"/>
      <c r="O4" s="144"/>
      <c r="P4" s="144"/>
      <c r="Q4" s="5"/>
    </row>
    <row r="5" spans="1:18" ht="20.25" x14ac:dyDescent="0.25">
      <c r="A5" s="144" t="s">
        <v>47</v>
      </c>
      <c r="B5" s="144"/>
      <c r="C5" s="144"/>
      <c r="D5" s="144"/>
      <c r="E5" s="144"/>
      <c r="F5" s="144"/>
      <c r="G5" s="144"/>
      <c r="H5" s="144"/>
      <c r="I5" s="144"/>
      <c r="J5" s="144"/>
      <c r="K5" s="144"/>
      <c r="L5" s="144"/>
      <c r="M5" s="144"/>
      <c r="N5" s="144"/>
      <c r="O5" s="144"/>
      <c r="P5" s="144"/>
      <c r="Q5" s="5"/>
    </row>
    <row r="6" spans="1:18" ht="20.25" x14ac:dyDescent="0.25">
      <c r="A6" s="144" t="s">
        <v>48</v>
      </c>
      <c r="B6" s="144"/>
      <c r="C6" s="144"/>
      <c r="D6" s="144"/>
      <c r="E6" s="144"/>
      <c r="F6" s="144"/>
      <c r="G6" s="144"/>
      <c r="H6" s="144"/>
      <c r="I6" s="144"/>
      <c r="J6" s="144"/>
      <c r="K6" s="144"/>
      <c r="L6" s="144"/>
      <c r="M6" s="144"/>
      <c r="N6" s="144"/>
      <c r="O6" s="144"/>
      <c r="P6" s="144"/>
      <c r="Q6" s="5"/>
    </row>
    <row r="7" spans="1:18" ht="20.25" customHeight="1" x14ac:dyDescent="0.25">
      <c r="A7" s="136"/>
      <c r="B7" s="136"/>
      <c r="C7" s="136"/>
      <c r="D7" s="136"/>
      <c r="E7" s="136"/>
      <c r="F7" s="136"/>
      <c r="G7" s="136"/>
      <c r="H7" s="136"/>
      <c r="I7" s="136"/>
      <c r="J7" s="136"/>
      <c r="K7" s="136"/>
      <c r="L7" s="136"/>
      <c r="M7" s="136"/>
      <c r="N7" s="136"/>
      <c r="O7" s="136"/>
      <c r="P7" s="136"/>
      <c r="Q7" s="136"/>
    </row>
    <row r="8" spans="1:18" ht="16.5" customHeight="1" thickBot="1" x14ac:dyDescent="0.3">
      <c r="A8" s="136"/>
      <c r="B8" s="136"/>
      <c r="C8" s="136"/>
      <c r="D8" s="136"/>
      <c r="E8" s="136"/>
      <c r="F8" s="136"/>
      <c r="G8" s="136"/>
      <c r="H8" s="136"/>
      <c r="I8" s="136"/>
      <c r="J8" s="136"/>
      <c r="K8" s="136"/>
      <c r="L8" s="136"/>
      <c r="M8" s="136"/>
      <c r="N8" s="136"/>
      <c r="O8" s="136"/>
      <c r="P8" s="136"/>
      <c r="Q8" s="136"/>
    </row>
    <row r="9" spans="1:18" ht="52.5" customHeight="1" thickBot="1" x14ac:dyDescent="0.3">
      <c r="A9" s="125" t="s">
        <v>39</v>
      </c>
      <c r="B9" s="126"/>
      <c r="C9" s="5"/>
      <c r="D9" s="83" t="s">
        <v>45</v>
      </c>
      <c r="E9" s="84"/>
      <c r="F9" s="85"/>
      <c r="G9" s="3"/>
      <c r="H9" s="83" t="s">
        <v>57</v>
      </c>
      <c r="I9" s="85"/>
      <c r="J9" s="3"/>
      <c r="K9" s="131" t="s">
        <v>58</v>
      </c>
      <c r="L9" s="131"/>
      <c r="M9" s="131"/>
      <c r="N9" s="3"/>
      <c r="O9" s="94" t="s">
        <v>14</v>
      </c>
      <c r="P9" s="100"/>
      <c r="Q9" s="100"/>
    </row>
    <row r="10" spans="1:18" ht="44.25" customHeight="1" x14ac:dyDescent="0.25">
      <c r="A10" s="88" t="s">
        <v>0</v>
      </c>
      <c r="B10" s="128" t="s">
        <v>1</v>
      </c>
      <c r="C10" s="5"/>
      <c r="D10" s="101" t="s">
        <v>49</v>
      </c>
      <c r="E10" s="102"/>
      <c r="F10" s="7">
        <v>15409705</v>
      </c>
      <c r="G10" s="8"/>
      <c r="H10" s="25" t="s">
        <v>8</v>
      </c>
      <c r="I10" s="11">
        <f>Q13+Q14+Q15</f>
        <v>1788599.38</v>
      </c>
      <c r="J10" s="9"/>
      <c r="K10" s="134" t="s">
        <v>35</v>
      </c>
      <c r="L10" s="134"/>
      <c r="M10" s="135">
        <f>I10+I11+I12+I13+I14</f>
        <v>2333816.5</v>
      </c>
      <c r="N10" s="9"/>
      <c r="O10" s="145" t="s">
        <v>52</v>
      </c>
      <c r="P10" s="146"/>
      <c r="Q10" s="10">
        <v>11282452</v>
      </c>
    </row>
    <row r="11" spans="1:18" ht="45" customHeight="1" x14ac:dyDescent="0.25">
      <c r="A11" s="127"/>
      <c r="B11" s="87"/>
      <c r="C11" s="5"/>
      <c r="D11" s="101" t="s">
        <v>50</v>
      </c>
      <c r="E11" s="102"/>
      <c r="F11" s="7">
        <v>7690295</v>
      </c>
      <c r="G11" s="8"/>
      <c r="H11" s="25" t="s">
        <v>9</v>
      </c>
      <c r="I11" s="11">
        <v>298146.14</v>
      </c>
      <c r="J11" s="9"/>
      <c r="K11" s="134"/>
      <c r="L11" s="134"/>
      <c r="M11" s="135"/>
      <c r="N11" s="6"/>
      <c r="O11" s="101" t="s">
        <v>53</v>
      </c>
      <c r="P11" s="102"/>
      <c r="Q11" s="11">
        <v>6412131</v>
      </c>
    </row>
    <row r="12" spans="1:18" ht="45" customHeight="1" x14ac:dyDescent="0.25">
      <c r="A12" s="88" t="s">
        <v>2</v>
      </c>
      <c r="B12" s="86" t="s">
        <v>3</v>
      </c>
      <c r="C12" s="5"/>
      <c r="D12" s="101" t="s">
        <v>51</v>
      </c>
      <c r="E12" s="102"/>
      <c r="F12" s="7">
        <v>7900000</v>
      </c>
      <c r="G12" s="8"/>
      <c r="H12" s="25" t="s">
        <v>10</v>
      </c>
      <c r="I12" s="11">
        <v>126715.95</v>
      </c>
      <c r="J12" s="9"/>
      <c r="K12" s="131" t="s">
        <v>59</v>
      </c>
      <c r="L12" s="131"/>
      <c r="M12" s="131"/>
      <c r="N12" s="6"/>
      <c r="O12" s="101" t="s">
        <v>54</v>
      </c>
      <c r="P12" s="102"/>
      <c r="Q12" s="11">
        <v>6725552</v>
      </c>
    </row>
    <row r="13" spans="1:18" ht="63" customHeight="1" x14ac:dyDescent="0.25">
      <c r="A13" s="127"/>
      <c r="B13" s="87"/>
      <c r="C13" s="5"/>
      <c r="D13" s="129" t="s">
        <v>60</v>
      </c>
      <c r="E13" s="130"/>
      <c r="F13" s="14">
        <v>1175406.6200000001</v>
      </c>
      <c r="G13" s="8"/>
      <c r="H13" s="25" t="s">
        <v>11</v>
      </c>
      <c r="I13" s="11">
        <v>49132</v>
      </c>
      <c r="J13" s="9"/>
      <c r="K13" s="134" t="s">
        <v>13</v>
      </c>
      <c r="L13" s="134"/>
      <c r="M13" s="135">
        <f>M10</f>
        <v>2333816.5</v>
      </c>
      <c r="N13" s="6"/>
      <c r="O13" s="132" t="s">
        <v>61</v>
      </c>
      <c r="P13" s="133"/>
      <c r="Q13" s="15">
        <v>843792.96</v>
      </c>
    </row>
    <row r="14" spans="1:18" ht="73.5" customHeight="1" x14ac:dyDescent="0.25">
      <c r="A14" s="88" t="s">
        <v>4</v>
      </c>
      <c r="B14" s="86" t="s">
        <v>5</v>
      </c>
      <c r="C14" s="5"/>
      <c r="D14" s="129" t="s">
        <v>62</v>
      </c>
      <c r="E14" s="130"/>
      <c r="F14" s="14">
        <v>578160.31999999995</v>
      </c>
      <c r="G14" s="8"/>
      <c r="H14" s="25" t="s">
        <v>12</v>
      </c>
      <c r="I14" s="11">
        <v>71223.03</v>
      </c>
      <c r="J14" s="9"/>
      <c r="K14" s="134"/>
      <c r="L14" s="134"/>
      <c r="M14" s="135"/>
      <c r="N14" s="6"/>
      <c r="O14" s="132" t="s">
        <v>63</v>
      </c>
      <c r="P14" s="133"/>
      <c r="Q14" s="15">
        <v>439687.29</v>
      </c>
    </row>
    <row r="15" spans="1:18" ht="59.25" customHeight="1" x14ac:dyDescent="0.25">
      <c r="A15" s="127"/>
      <c r="B15" s="87"/>
      <c r="C15" s="5"/>
      <c r="D15" s="129" t="s">
        <v>64</v>
      </c>
      <c r="E15" s="130"/>
      <c r="F15" s="14">
        <v>580249.56000000006</v>
      </c>
      <c r="G15" s="8"/>
      <c r="J15" s="3"/>
      <c r="K15" s="5"/>
      <c r="L15" s="5"/>
      <c r="M15" s="5"/>
      <c r="N15" s="6"/>
      <c r="O15" s="132" t="s">
        <v>65</v>
      </c>
      <c r="P15" s="133"/>
      <c r="Q15" s="15">
        <v>505119.13</v>
      </c>
      <c r="R15" s="26"/>
    </row>
    <row r="16" spans="1:18" ht="61.5" customHeight="1" x14ac:dyDescent="0.25">
      <c r="A16" s="88" t="s">
        <v>32</v>
      </c>
      <c r="B16" s="86" t="s">
        <v>34</v>
      </c>
      <c r="C16" s="5"/>
      <c r="D16" s="101" t="s">
        <v>66</v>
      </c>
      <c r="E16" s="102"/>
      <c r="F16" s="16">
        <f>F13/F10</f>
        <v>7.6277035803086438E-2</v>
      </c>
      <c r="G16" s="8"/>
      <c r="J16" s="9"/>
      <c r="K16" s="5"/>
      <c r="L16" s="5"/>
      <c r="M16" s="5"/>
      <c r="N16" s="6"/>
      <c r="O16" s="101" t="s">
        <v>67</v>
      </c>
      <c r="P16" s="102"/>
      <c r="Q16" s="16">
        <f>Q13/Q10</f>
        <v>7.4788083299623165E-2</v>
      </c>
      <c r="R16" s="26"/>
    </row>
    <row r="17" spans="1:17" ht="66.75" customHeight="1" x14ac:dyDescent="0.25">
      <c r="A17" s="127"/>
      <c r="B17" s="87"/>
      <c r="C17" s="5"/>
      <c r="D17" s="101" t="s">
        <v>68</v>
      </c>
      <c r="E17" s="102"/>
      <c r="F17" s="16">
        <f t="shared" ref="F17:F18" si="0">F14/F11</f>
        <v>7.518051258111684E-2</v>
      </c>
      <c r="G17" s="17"/>
      <c r="J17" s="9"/>
      <c r="K17" s="5"/>
      <c r="L17" s="5"/>
      <c r="M17" s="5"/>
      <c r="N17" s="6"/>
      <c r="O17" s="101" t="s">
        <v>69</v>
      </c>
      <c r="P17" s="102"/>
      <c r="Q17" s="16">
        <f>Q14/Q11</f>
        <v>6.8571164562919881E-2</v>
      </c>
    </row>
    <row r="18" spans="1:17" ht="66" customHeight="1" thickBot="1" x14ac:dyDescent="0.3">
      <c r="A18" s="88" t="s">
        <v>6</v>
      </c>
      <c r="B18" s="86" t="s">
        <v>7</v>
      </c>
      <c r="C18" s="5"/>
      <c r="D18" s="101" t="s">
        <v>70</v>
      </c>
      <c r="E18" s="102"/>
      <c r="F18" s="109">
        <f t="shared" si="0"/>
        <v>7.344931139240507E-2</v>
      </c>
      <c r="G18" s="17"/>
      <c r="J18" s="9"/>
      <c r="K18" s="5"/>
      <c r="L18" s="5"/>
      <c r="M18" s="5"/>
      <c r="N18" s="6"/>
      <c r="O18" s="107" t="s">
        <v>71</v>
      </c>
      <c r="P18" s="108"/>
      <c r="Q18" s="18">
        <f>Q15/Q12</f>
        <v>7.510448659084043E-2</v>
      </c>
    </row>
    <row r="19" spans="1:17" ht="45" customHeight="1" thickBot="1" x14ac:dyDescent="0.3">
      <c r="A19" s="89"/>
      <c r="B19" s="90"/>
      <c r="C19" s="5"/>
      <c r="D19" s="107"/>
      <c r="E19" s="108"/>
      <c r="F19" s="110"/>
      <c r="G19" s="5"/>
      <c r="J19" s="6"/>
      <c r="K19" s="5"/>
      <c r="L19" s="5"/>
      <c r="M19" s="5"/>
      <c r="N19" s="6"/>
      <c r="O19" s="84" t="s">
        <v>44</v>
      </c>
      <c r="P19" s="84"/>
      <c r="Q19" s="84"/>
    </row>
    <row r="20" spans="1:17" ht="17.25" customHeight="1" thickBot="1" x14ac:dyDescent="0.3">
      <c r="A20" s="5"/>
      <c r="B20" s="5"/>
      <c r="C20" s="5"/>
      <c r="D20" s="5"/>
      <c r="E20" s="5"/>
      <c r="F20" s="5"/>
      <c r="G20" s="5"/>
      <c r="H20" s="5"/>
      <c r="I20" s="5"/>
      <c r="J20" s="6"/>
      <c r="K20" s="5"/>
      <c r="L20" s="5"/>
      <c r="M20" s="5"/>
      <c r="N20" s="6"/>
      <c r="O20" s="103"/>
      <c r="P20" s="103"/>
      <c r="Q20" s="103"/>
    </row>
    <row r="21" spans="1:17" ht="34.5" customHeight="1" thickBot="1" x14ac:dyDescent="0.3">
      <c r="A21" s="83" t="s">
        <v>15</v>
      </c>
      <c r="B21" s="85"/>
      <c r="C21" s="19"/>
      <c r="D21" s="104" t="s">
        <v>18</v>
      </c>
      <c r="E21" s="105"/>
      <c r="F21" s="106" t="s">
        <v>19</v>
      </c>
      <c r="G21" s="106"/>
      <c r="H21" s="106"/>
      <c r="I21" s="46" t="s">
        <v>20</v>
      </c>
      <c r="J21" s="19"/>
      <c r="K21" s="5"/>
      <c r="L21" s="5"/>
      <c r="M21" s="5"/>
      <c r="N21" s="6"/>
      <c r="O21" s="112" t="s">
        <v>22</v>
      </c>
      <c r="P21" s="113"/>
      <c r="Q21" s="64">
        <v>66</v>
      </c>
    </row>
    <row r="22" spans="1:17" ht="24" customHeight="1" thickBot="1" x14ac:dyDescent="0.3">
      <c r="A22" s="94"/>
      <c r="B22" s="95"/>
      <c r="C22" s="6"/>
      <c r="D22" s="104"/>
      <c r="E22" s="106"/>
      <c r="F22" s="106">
        <v>2026</v>
      </c>
      <c r="G22" s="106"/>
      <c r="H22" s="106"/>
      <c r="I22" s="45"/>
      <c r="J22" s="6"/>
      <c r="K22" s="5"/>
      <c r="L22" s="5"/>
      <c r="M22" s="5"/>
      <c r="N22" s="6"/>
      <c r="O22" s="72" t="s">
        <v>23</v>
      </c>
      <c r="P22" s="73"/>
      <c r="Q22" s="61">
        <v>36</v>
      </c>
    </row>
    <row r="23" spans="1:17" ht="24.75" hidden="1" customHeight="1" x14ac:dyDescent="0.25">
      <c r="A23" s="34"/>
      <c r="B23" s="35"/>
      <c r="C23" s="6"/>
      <c r="D23" s="12"/>
      <c r="E23" s="5"/>
      <c r="F23" s="5"/>
      <c r="G23" s="6"/>
      <c r="H23" s="5"/>
      <c r="I23" s="13"/>
      <c r="J23" s="6"/>
      <c r="K23" s="5"/>
      <c r="L23" s="5"/>
      <c r="M23" s="5"/>
      <c r="N23" s="6"/>
      <c r="O23" s="118" t="s">
        <v>25</v>
      </c>
      <c r="P23" s="119"/>
      <c r="Q23" s="120"/>
    </row>
    <row r="24" spans="1:17" ht="24.75" hidden="1" customHeight="1" x14ac:dyDescent="0.25">
      <c r="A24" s="34"/>
      <c r="B24" s="35"/>
      <c r="C24" s="6"/>
      <c r="D24" s="12"/>
      <c r="E24" s="5"/>
      <c r="F24" s="5"/>
      <c r="G24" s="6"/>
      <c r="H24" s="5"/>
      <c r="I24" s="13"/>
      <c r="J24" s="6"/>
      <c r="K24" s="5"/>
      <c r="L24" s="5"/>
      <c r="M24" s="5"/>
      <c r="N24" s="6"/>
      <c r="O24" s="116" t="s">
        <v>22</v>
      </c>
      <c r="P24" s="117"/>
      <c r="Q24" s="20">
        <v>19</v>
      </c>
    </row>
    <row r="25" spans="1:17" ht="32.25" customHeight="1" x14ac:dyDescent="0.25">
      <c r="A25" s="39" t="s">
        <v>29</v>
      </c>
      <c r="B25" s="40" t="s">
        <v>33</v>
      </c>
      <c r="C25" s="21"/>
      <c r="D25" s="96">
        <v>15409705</v>
      </c>
      <c r="E25" s="97"/>
      <c r="F25" s="97">
        <v>6435620.0700000003</v>
      </c>
      <c r="G25" s="97"/>
      <c r="H25" s="97"/>
      <c r="I25" s="41">
        <f>F25/D25</f>
        <v>0.41763421622931785</v>
      </c>
      <c r="J25" s="42"/>
      <c r="K25" s="43"/>
      <c r="L25" s="43"/>
      <c r="M25" s="43"/>
      <c r="N25" s="6"/>
      <c r="O25" s="114" t="s">
        <v>24</v>
      </c>
      <c r="P25" s="115"/>
      <c r="Q25" s="62">
        <v>43</v>
      </c>
    </row>
    <row r="26" spans="1:17" ht="32.25" customHeight="1" thickBot="1" x14ac:dyDescent="0.3">
      <c r="A26" s="22" t="s">
        <v>30</v>
      </c>
      <c r="B26" s="23" t="s">
        <v>16</v>
      </c>
      <c r="C26" s="42"/>
      <c r="D26" s="96">
        <v>7690295</v>
      </c>
      <c r="E26" s="97"/>
      <c r="F26" s="97">
        <v>3350258.85</v>
      </c>
      <c r="G26" s="97"/>
      <c r="H26" s="97"/>
      <c r="I26" s="41">
        <f t="shared" ref="I26:I27" si="1">F26/D26</f>
        <v>0.43564763770440534</v>
      </c>
      <c r="J26" s="42"/>
      <c r="K26" s="43"/>
      <c r="L26" s="43"/>
      <c r="M26" s="43"/>
      <c r="N26" s="6"/>
      <c r="O26" s="94" t="s">
        <v>27</v>
      </c>
      <c r="P26" s="100"/>
      <c r="Q26" s="100"/>
    </row>
    <row r="27" spans="1:17" ht="32.25" customHeight="1" thickBot="1" x14ac:dyDescent="0.3">
      <c r="A27" s="79" t="s">
        <v>31</v>
      </c>
      <c r="B27" s="81" t="s">
        <v>17</v>
      </c>
      <c r="C27" s="42"/>
      <c r="D27" s="98">
        <v>7900000</v>
      </c>
      <c r="E27" s="99"/>
      <c r="F27" s="99">
        <v>3464088.79</v>
      </c>
      <c r="G27" s="99"/>
      <c r="H27" s="99"/>
      <c r="I27" s="44">
        <f t="shared" si="1"/>
        <v>0.4384922518987342</v>
      </c>
      <c r="J27" s="42"/>
      <c r="K27" s="43"/>
      <c r="L27" s="43"/>
      <c r="M27" s="43"/>
      <c r="N27" s="6"/>
      <c r="O27" s="123" t="s">
        <v>22</v>
      </c>
      <c r="P27" s="124"/>
      <c r="Q27" s="65">
        <v>1</v>
      </c>
    </row>
    <row r="28" spans="1:17" ht="24.95" customHeight="1" thickBot="1" x14ac:dyDescent="0.3">
      <c r="A28" s="80"/>
      <c r="B28" s="82"/>
      <c r="C28" s="43"/>
      <c r="D28" s="74">
        <f>SUM(D25:E27)</f>
        <v>31000000</v>
      </c>
      <c r="E28" s="75"/>
      <c r="F28" s="76">
        <f>SUM(F25:H27)</f>
        <v>13249967.710000001</v>
      </c>
      <c r="G28" s="76"/>
      <c r="H28" s="76"/>
      <c r="I28" s="48">
        <f>F28/D28</f>
        <v>0.42741831322580648</v>
      </c>
      <c r="J28" s="43"/>
      <c r="K28" s="43"/>
      <c r="L28" s="43"/>
      <c r="M28" s="43"/>
      <c r="N28" s="6"/>
      <c r="O28" s="72" t="s">
        <v>23</v>
      </c>
      <c r="P28" s="73"/>
      <c r="Q28" s="60">
        <v>0</v>
      </c>
    </row>
    <row r="29" spans="1:17" ht="29.25" customHeight="1" thickBot="1" x14ac:dyDescent="0.3">
      <c r="A29" s="91" t="s">
        <v>72</v>
      </c>
      <c r="B29" s="92"/>
      <c r="C29" s="92"/>
      <c r="D29" s="92"/>
      <c r="E29" s="92"/>
      <c r="F29" s="92"/>
      <c r="G29" s="92"/>
      <c r="H29" s="92"/>
      <c r="I29" s="92"/>
      <c r="J29" s="92"/>
      <c r="K29" s="92"/>
      <c r="L29" s="92"/>
      <c r="M29" s="93"/>
      <c r="N29" s="6"/>
      <c r="O29" s="77" t="s">
        <v>24</v>
      </c>
      <c r="P29" s="78"/>
      <c r="Q29" s="63">
        <v>0</v>
      </c>
    </row>
    <row r="30" spans="1:17" ht="67.5" customHeight="1" thickBot="1" x14ac:dyDescent="0.3">
      <c r="A30" s="69" t="s">
        <v>73</v>
      </c>
      <c r="B30" s="70"/>
      <c r="C30" s="70"/>
      <c r="D30" s="70"/>
      <c r="E30" s="70"/>
      <c r="F30" s="70"/>
      <c r="G30" s="70"/>
      <c r="H30" s="70"/>
      <c r="I30" s="70"/>
      <c r="J30" s="70"/>
      <c r="K30" s="70"/>
      <c r="L30" s="70"/>
      <c r="M30" s="71"/>
      <c r="N30" s="6"/>
      <c r="O30" s="83" t="s">
        <v>28</v>
      </c>
      <c r="P30" s="84"/>
      <c r="Q30" s="85"/>
    </row>
    <row r="31" spans="1:17" ht="80.25" customHeight="1" x14ac:dyDescent="0.25">
      <c r="A31" s="66" t="s">
        <v>74</v>
      </c>
      <c r="B31" s="67"/>
      <c r="C31" s="67"/>
      <c r="D31" s="67"/>
      <c r="E31" s="67"/>
      <c r="F31" s="67"/>
      <c r="G31" s="67"/>
      <c r="H31" s="67"/>
      <c r="I31" s="67"/>
      <c r="J31" s="67"/>
      <c r="K31" s="67"/>
      <c r="L31" s="67"/>
      <c r="M31" s="68"/>
      <c r="N31" s="6"/>
      <c r="O31" s="123" t="s">
        <v>22</v>
      </c>
      <c r="P31" s="124"/>
      <c r="Q31" s="60">
        <v>0</v>
      </c>
    </row>
    <row r="32" spans="1:17" ht="50.25" customHeight="1" x14ac:dyDescent="0.25">
      <c r="A32" s="69" t="s">
        <v>75</v>
      </c>
      <c r="B32" s="70"/>
      <c r="C32" s="70"/>
      <c r="D32" s="70"/>
      <c r="E32" s="70"/>
      <c r="F32" s="70"/>
      <c r="G32" s="70"/>
      <c r="H32" s="70"/>
      <c r="I32" s="70"/>
      <c r="J32" s="70"/>
      <c r="K32" s="70"/>
      <c r="L32" s="70"/>
      <c r="M32" s="71"/>
      <c r="N32" s="6"/>
      <c r="O32" s="72" t="s">
        <v>23</v>
      </c>
      <c r="P32" s="73"/>
      <c r="Q32" s="60">
        <v>0</v>
      </c>
    </row>
    <row r="33" spans="1:17" ht="52.5" customHeight="1" x14ac:dyDescent="0.25">
      <c r="A33" s="66" t="s">
        <v>77</v>
      </c>
      <c r="B33" s="67"/>
      <c r="C33" s="67"/>
      <c r="D33" s="67"/>
      <c r="E33" s="67"/>
      <c r="F33" s="67"/>
      <c r="G33" s="67"/>
      <c r="H33" s="67"/>
      <c r="I33" s="67"/>
      <c r="J33" s="67"/>
      <c r="K33" s="67"/>
      <c r="L33" s="67"/>
      <c r="M33" s="68"/>
      <c r="N33" s="6"/>
      <c r="O33" s="72" t="s">
        <v>24</v>
      </c>
      <c r="P33" s="73"/>
      <c r="Q33" s="140">
        <v>0</v>
      </c>
    </row>
    <row r="34" spans="1:17" ht="53.25" customHeight="1" thickBot="1" x14ac:dyDescent="0.3">
      <c r="A34" s="137" t="s">
        <v>76</v>
      </c>
      <c r="B34" s="138"/>
      <c r="C34" s="138"/>
      <c r="D34" s="138"/>
      <c r="E34" s="138"/>
      <c r="F34" s="138"/>
      <c r="G34" s="138"/>
      <c r="H34" s="138"/>
      <c r="I34" s="138"/>
      <c r="J34" s="138"/>
      <c r="K34" s="138"/>
      <c r="L34" s="138"/>
      <c r="M34" s="139"/>
      <c r="N34" s="47"/>
      <c r="O34" s="77"/>
      <c r="P34" s="78"/>
      <c r="Q34" s="141"/>
    </row>
    <row r="35" spans="1:17" ht="18.75" x14ac:dyDescent="0.3">
      <c r="B35" s="4"/>
      <c r="C35" s="4"/>
      <c r="D35" s="4"/>
      <c r="E35" s="4"/>
      <c r="I35" s="47"/>
      <c r="J35" s="47"/>
      <c r="K35" s="47"/>
      <c r="L35" s="47"/>
      <c r="M35" s="47"/>
      <c r="N35" s="47"/>
      <c r="O35" s="47"/>
    </row>
    <row r="36" spans="1:17" x14ac:dyDescent="0.25">
      <c r="B36" s="1"/>
      <c r="D36" s="1"/>
      <c r="E36" s="1"/>
      <c r="L36" t="s">
        <v>55</v>
      </c>
    </row>
    <row r="37" spans="1:17" x14ac:dyDescent="0.25">
      <c r="B37" s="1"/>
      <c r="D37" s="1"/>
      <c r="E37" s="1"/>
    </row>
    <row r="38" spans="1:17" x14ac:dyDescent="0.25">
      <c r="B38" s="1"/>
      <c r="D38" s="1"/>
      <c r="E38" s="1"/>
    </row>
    <row r="39" spans="1:17" x14ac:dyDescent="0.25">
      <c r="B39" s="1"/>
      <c r="D39" s="1"/>
      <c r="E39" s="1"/>
    </row>
    <row r="44" spans="1:17" x14ac:dyDescent="0.25">
      <c r="O44" s="121" t="s">
        <v>21</v>
      </c>
      <c r="P44" s="122"/>
      <c r="Q44" s="122"/>
    </row>
    <row r="45" spans="1:17" x14ac:dyDescent="0.25">
      <c r="O45" s="2"/>
      <c r="P45" s="2"/>
      <c r="Q45" s="2"/>
    </row>
    <row r="46" spans="1:17" x14ac:dyDescent="0.25">
      <c r="O46" s="2"/>
      <c r="P46" s="2"/>
      <c r="Q46" s="2"/>
    </row>
    <row r="47" spans="1:17" x14ac:dyDescent="0.25">
      <c r="O47" s="2"/>
      <c r="P47" s="2"/>
      <c r="Q47" s="2"/>
    </row>
    <row r="48" spans="1:17" x14ac:dyDescent="0.25">
      <c r="O48" s="111"/>
      <c r="P48" s="111"/>
      <c r="Q48" s="111"/>
    </row>
    <row r="49" spans="15:17" x14ac:dyDescent="0.25">
      <c r="O49" s="111"/>
      <c r="P49" s="111"/>
      <c r="Q49" s="111"/>
    </row>
    <row r="50" spans="15:17" x14ac:dyDescent="0.25">
      <c r="O50" s="111"/>
      <c r="P50" s="111"/>
      <c r="Q50" s="111"/>
    </row>
    <row r="51" spans="15:17" x14ac:dyDescent="0.25">
      <c r="O51" s="2"/>
      <c r="P51" s="2"/>
      <c r="Q51" s="2"/>
    </row>
    <row r="52" spans="15:17" x14ac:dyDescent="0.25">
      <c r="O52" s="2"/>
      <c r="P52" s="2"/>
      <c r="Q52" s="2"/>
    </row>
  </sheetData>
  <mergeCells count="85">
    <mergeCell ref="A7:Q8"/>
    <mergeCell ref="A34:M34"/>
    <mergeCell ref="O33:P34"/>
    <mergeCell ref="Q33:Q34"/>
    <mergeCell ref="A2:P2"/>
    <mergeCell ref="A3:P3"/>
    <mergeCell ref="A4:P4"/>
    <mergeCell ref="A5:P5"/>
    <mergeCell ref="A6:P6"/>
    <mergeCell ref="A14:A15"/>
    <mergeCell ref="B14:B15"/>
    <mergeCell ref="A16:A17"/>
    <mergeCell ref="D17:E17"/>
    <mergeCell ref="K9:M9"/>
    <mergeCell ref="H9:I9"/>
    <mergeCell ref="O10:P10"/>
    <mergeCell ref="O13:P13"/>
    <mergeCell ref="O14:P14"/>
    <mergeCell ref="O15:P15"/>
    <mergeCell ref="K10:L11"/>
    <mergeCell ref="M10:M11"/>
    <mergeCell ref="K13:L14"/>
    <mergeCell ref="M13:M14"/>
    <mergeCell ref="D15:E15"/>
    <mergeCell ref="K12:M12"/>
    <mergeCell ref="D14:E14"/>
    <mergeCell ref="D13:E13"/>
    <mergeCell ref="D16:E16"/>
    <mergeCell ref="A9:B9"/>
    <mergeCell ref="A10:A11"/>
    <mergeCell ref="B10:B11"/>
    <mergeCell ref="A12:A13"/>
    <mergeCell ref="B12:B13"/>
    <mergeCell ref="O49:Q49"/>
    <mergeCell ref="O50:Q50"/>
    <mergeCell ref="O21:P21"/>
    <mergeCell ref="O22:P22"/>
    <mergeCell ref="O25:P25"/>
    <mergeCell ref="O24:P24"/>
    <mergeCell ref="O23:Q23"/>
    <mergeCell ref="O44:Q44"/>
    <mergeCell ref="O48:Q48"/>
    <mergeCell ref="O26:Q26"/>
    <mergeCell ref="O31:P31"/>
    <mergeCell ref="O27:P27"/>
    <mergeCell ref="O28:P28"/>
    <mergeCell ref="O19:Q20"/>
    <mergeCell ref="O16:P16"/>
    <mergeCell ref="D21:E21"/>
    <mergeCell ref="F21:H21"/>
    <mergeCell ref="D22:E22"/>
    <mergeCell ref="F22:H22"/>
    <mergeCell ref="O17:P17"/>
    <mergeCell ref="O18:P18"/>
    <mergeCell ref="D18:E19"/>
    <mergeCell ref="F18:F19"/>
    <mergeCell ref="O9:Q9"/>
    <mergeCell ref="D9:F9"/>
    <mergeCell ref="D10:E10"/>
    <mergeCell ref="D11:E11"/>
    <mergeCell ref="D12:E12"/>
    <mergeCell ref="O12:P12"/>
    <mergeCell ref="O11:P11"/>
    <mergeCell ref="B16:B17"/>
    <mergeCell ref="A18:A19"/>
    <mergeCell ref="B18:B19"/>
    <mergeCell ref="A29:M29"/>
    <mergeCell ref="A30:M30"/>
    <mergeCell ref="A21:B22"/>
    <mergeCell ref="D25:E25"/>
    <mergeCell ref="D26:E26"/>
    <mergeCell ref="D27:E27"/>
    <mergeCell ref="F25:H25"/>
    <mergeCell ref="F26:H26"/>
    <mergeCell ref="F27:H27"/>
    <mergeCell ref="A33:M33"/>
    <mergeCell ref="A31:M31"/>
    <mergeCell ref="A32:M32"/>
    <mergeCell ref="O32:P32"/>
    <mergeCell ref="D28:E28"/>
    <mergeCell ref="F28:H28"/>
    <mergeCell ref="O29:P29"/>
    <mergeCell ref="A27:A28"/>
    <mergeCell ref="B27:B28"/>
    <mergeCell ref="O30:Q30"/>
  </mergeCells>
  <printOptions horizontalCentered="1"/>
  <pageMargins left="0.2" right="0.25" top="0.31" bottom="0.41" header="0.31496062992125984" footer="0.31496062992125984"/>
  <pageSetup paperSize="5" scale="42" fitToWidth="0"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19D8-0150-49B9-8F48-FFEE71FD17EB}">
  <dimension ref="A2:N56"/>
  <sheetViews>
    <sheetView zoomScale="145" zoomScaleNormal="145" workbookViewId="0">
      <selection activeCell="G13" sqref="G13"/>
    </sheetView>
  </sheetViews>
  <sheetFormatPr baseColWidth="10" defaultRowHeight="15" x14ac:dyDescent="0.25"/>
  <cols>
    <col min="2" max="2" width="46.7109375" customWidth="1"/>
    <col min="3" max="3" width="35.7109375" customWidth="1"/>
    <col min="9" max="9" width="23.5703125" style="38" customWidth="1"/>
    <col min="14" max="14" width="15.5703125" bestFit="1" customWidth="1"/>
  </cols>
  <sheetData>
    <row r="2" spans="1:14" ht="15.75" thickBot="1" x14ac:dyDescent="0.3"/>
    <row r="3" spans="1:14" x14ac:dyDescent="0.25">
      <c r="B3" s="83" t="s">
        <v>36</v>
      </c>
      <c r="C3" s="84" t="s">
        <v>37</v>
      </c>
      <c r="D3" s="85" t="s">
        <v>20</v>
      </c>
      <c r="H3" t="s">
        <v>38</v>
      </c>
      <c r="I3" s="38">
        <f>B8</f>
        <v>31000000</v>
      </c>
    </row>
    <row r="4" spans="1:14" ht="15" customHeight="1" x14ac:dyDescent="0.25">
      <c r="B4" s="94"/>
      <c r="C4" s="100"/>
      <c r="D4" s="95"/>
      <c r="F4">
        <v>2025</v>
      </c>
      <c r="H4" t="s">
        <v>37</v>
      </c>
      <c r="I4" s="38">
        <f>C8</f>
        <v>13249967.710000001</v>
      </c>
    </row>
    <row r="5" spans="1:14" ht="15.75" customHeight="1" x14ac:dyDescent="0.25">
      <c r="A5" s="22">
        <v>67</v>
      </c>
      <c r="B5" s="27">
        <f>Hoja1!D25</f>
        <v>15409705</v>
      </c>
      <c r="C5" s="28">
        <f>Hoja1!F25</f>
        <v>6435620.0700000003</v>
      </c>
      <c r="D5" s="29">
        <f>C5/B5</f>
        <v>0.41763421622931785</v>
      </c>
      <c r="N5" s="38"/>
    </row>
    <row r="6" spans="1:14" ht="15.75" x14ac:dyDescent="0.25">
      <c r="A6" s="22">
        <v>68</v>
      </c>
      <c r="B6" s="27">
        <f>Hoja1!D26</f>
        <v>7690295</v>
      </c>
      <c r="C6" s="28">
        <f>Hoja1!F26</f>
        <v>3350258.85</v>
      </c>
      <c r="D6" s="29">
        <f>C6/B6</f>
        <v>0.43564763770440534</v>
      </c>
    </row>
    <row r="7" spans="1:14" ht="16.5" thickBot="1" x14ac:dyDescent="0.3">
      <c r="A7" s="24">
        <v>69</v>
      </c>
      <c r="B7" s="30">
        <f>Hoja1!D27</f>
        <v>7900000</v>
      </c>
      <c r="C7" s="31">
        <f>Hoja1!F27</f>
        <v>3464088.79</v>
      </c>
      <c r="D7" s="37">
        <f>C7/B7</f>
        <v>0.4384922518987342</v>
      </c>
    </row>
    <row r="8" spans="1:14" ht="16.5" thickBot="1" x14ac:dyDescent="0.3">
      <c r="B8" s="32">
        <f>SUM(B5:B7)</f>
        <v>31000000</v>
      </c>
      <c r="C8" s="36">
        <f>SUM(C5:C7)</f>
        <v>13249967.710000001</v>
      </c>
      <c r="D8" s="33">
        <f>C8/B8</f>
        <v>0.42741831322580648</v>
      </c>
    </row>
    <row r="41" spans="1:4" ht="60" x14ac:dyDescent="0.25">
      <c r="A41" s="51"/>
      <c r="B41" s="51" t="s">
        <v>40</v>
      </c>
      <c r="C41" s="51" t="s">
        <v>41</v>
      </c>
      <c r="D41" s="52" t="s">
        <v>42</v>
      </c>
    </row>
    <row r="42" spans="1:4" x14ac:dyDescent="0.25">
      <c r="A42" s="51" t="s">
        <v>22</v>
      </c>
      <c r="B42" s="55">
        <f>Hoja1!F10</f>
        <v>15409705</v>
      </c>
      <c r="C42" s="57">
        <f>Hoja1!F13</f>
        <v>1175406.6200000001</v>
      </c>
      <c r="D42" s="53">
        <f>C42/B42</f>
        <v>7.6277035803086438E-2</v>
      </c>
    </row>
    <row r="43" spans="1:4" x14ac:dyDescent="0.25">
      <c r="A43" s="51" t="s">
        <v>23</v>
      </c>
      <c r="B43" s="55">
        <f>Hoja1!F11</f>
        <v>7690295</v>
      </c>
      <c r="C43" s="57">
        <f>Hoja1!F14</f>
        <v>578160.31999999995</v>
      </c>
      <c r="D43" s="53">
        <f t="shared" ref="D43:D44" si="0">C43/B43</f>
        <v>7.518051258111684E-2</v>
      </c>
    </row>
    <row r="44" spans="1:4" x14ac:dyDescent="0.25">
      <c r="A44" s="51" t="s">
        <v>24</v>
      </c>
      <c r="B44" s="55">
        <f>Hoja1!F12</f>
        <v>7900000</v>
      </c>
      <c r="C44" s="57">
        <f>Hoja1!F15</f>
        <v>580249.56000000006</v>
      </c>
      <c r="D44" s="53">
        <f t="shared" si="0"/>
        <v>7.344931139240507E-2</v>
      </c>
    </row>
    <row r="45" spans="1:4" x14ac:dyDescent="0.25">
      <c r="B45" s="56">
        <f>SUM(B42:B44)</f>
        <v>31000000</v>
      </c>
      <c r="C45" s="56">
        <f>SUM(C42:C44)</f>
        <v>2333816.5</v>
      </c>
      <c r="D45" s="54">
        <f>SUM(D42:D44)/3</f>
        <v>7.4968953258869445E-2</v>
      </c>
    </row>
    <row r="51" spans="1:4" ht="45" x14ac:dyDescent="0.25">
      <c r="B51" t="s">
        <v>40</v>
      </c>
      <c r="C51" t="s">
        <v>41</v>
      </c>
      <c r="D51" s="49" t="s">
        <v>43</v>
      </c>
    </row>
    <row r="52" spans="1:4" x14ac:dyDescent="0.25">
      <c r="A52" t="s">
        <v>22</v>
      </c>
      <c r="B52" s="38">
        <f>Hoja1!D25</f>
        <v>15409705</v>
      </c>
      <c r="C52" s="58">
        <f>Hoja1!F25</f>
        <v>6435620.0700000003</v>
      </c>
      <c r="D52" s="50">
        <f>C52/B52</f>
        <v>0.41763421622931785</v>
      </c>
    </row>
    <row r="53" spans="1:4" x14ac:dyDescent="0.25">
      <c r="A53" t="s">
        <v>23</v>
      </c>
      <c r="B53" s="38">
        <f>Hoja1!D26</f>
        <v>7690295</v>
      </c>
      <c r="C53" s="58">
        <f>Hoja1!F26</f>
        <v>3350258.85</v>
      </c>
      <c r="D53" s="50">
        <f>C53/B53</f>
        <v>0.43564763770440534</v>
      </c>
    </row>
    <row r="54" spans="1:4" x14ac:dyDescent="0.25">
      <c r="A54" t="s">
        <v>24</v>
      </c>
      <c r="B54" s="38">
        <f>Hoja1!D27</f>
        <v>7900000</v>
      </c>
      <c r="C54" s="58">
        <f>Hoja1!F27</f>
        <v>3464088.79</v>
      </c>
      <c r="D54" s="50">
        <f>C54/B54</f>
        <v>0.4384922518987342</v>
      </c>
    </row>
    <row r="55" spans="1:4" x14ac:dyDescent="0.25">
      <c r="B55" s="38">
        <f>SUM(B52:B54)</f>
        <v>31000000</v>
      </c>
      <c r="C55" s="38">
        <f>SUM(C52:C54)</f>
        <v>13249967.710000001</v>
      </c>
      <c r="D55" s="50">
        <f>C55/B55</f>
        <v>0.42741831322580648</v>
      </c>
    </row>
    <row r="56" spans="1:4" x14ac:dyDescent="0.25">
      <c r="D56" s="59">
        <f>(D52+D53+D54)/3</f>
        <v>0.43059136861081915</v>
      </c>
    </row>
  </sheetData>
  <sortState xmlns:xlrd2="http://schemas.microsoft.com/office/spreadsheetml/2017/richdata2" ref="A52:D54">
    <sortCondition descending="1" ref="D52:D54"/>
  </sortState>
  <mergeCells count="3">
    <mergeCell ref="B3:B4"/>
    <mergeCell ref="C3:C4"/>
    <mergeCell ref="D3:D4"/>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Ramiro Hernández Zamora</dc:creator>
  <cp:lastModifiedBy>Hanz Enrique Estrada Ambrosio</cp:lastModifiedBy>
  <cp:lastPrinted>2026-07-08T21:57:48Z</cp:lastPrinted>
  <dcterms:created xsi:type="dcterms:W3CDTF">2025-07-01T16:17:00Z</dcterms:created>
  <dcterms:modified xsi:type="dcterms:W3CDTF">2026-07-08T23:06:19Z</dcterms:modified>
</cp:coreProperties>
</file>