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ink/ink1.xml" ContentType="application/inkml+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eestrada\Downloads\"/>
    </mc:Choice>
  </mc:AlternateContent>
  <xr:revisionPtr revIDLastSave="0" documentId="13_ncr:1_{B293075C-3F15-4667-897B-7643B080B1C5}" xr6:coauthVersionLast="47" xr6:coauthVersionMax="47" xr10:uidLastSave="{00000000-0000-0000-0000-000000000000}"/>
  <bookViews>
    <workbookView xWindow="-120" yWindow="-120" windowWidth="29040" windowHeight="15720" xr2:uid="{3644100F-CEFF-43AC-A112-A8CF087CAA8D}"/>
  </bookViews>
  <sheets>
    <sheet name="Hoja1" sheetId="1" r:id="rId1"/>
    <sheet name="Hoja2" sheetId="2" state="hidden" r:id="rId2"/>
  </sheets>
  <definedNames>
    <definedName name="_xlnm.Print_Area" localSheetId="0">Hoja1!$A$1:$R$39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M10" i="1" s="1"/>
  <c r="M13" i="1" s="1"/>
  <c r="F16" i="1"/>
  <c r="F17" i="1"/>
  <c r="F18" i="1"/>
  <c r="C54" i="2"/>
  <c r="C53" i="2"/>
  <c r="C52" i="2"/>
  <c r="B54" i="2"/>
  <c r="B53" i="2"/>
  <c r="B52" i="2"/>
  <c r="C7" i="2"/>
  <c r="C6" i="2"/>
  <c r="C5" i="2"/>
  <c r="B7" i="2"/>
  <c r="B6" i="2"/>
  <c r="B5" i="2"/>
  <c r="C44" i="2"/>
  <c r="C43" i="2"/>
  <c r="C42" i="2"/>
  <c r="B44" i="2"/>
  <c r="B43" i="2"/>
  <c r="B42" i="2"/>
  <c r="F28" i="1"/>
  <c r="D28" i="1"/>
  <c r="I26" i="1"/>
  <c r="I27" i="1"/>
  <c r="I25" i="1"/>
  <c r="B55" i="2" l="1"/>
  <c r="D44" i="2"/>
  <c r="D7" i="2"/>
  <c r="D52" i="2"/>
  <c r="C55" i="2"/>
  <c r="D54" i="2"/>
  <c r="D53" i="2"/>
  <c r="C8" i="2"/>
  <c r="I4" i="2" s="1"/>
  <c r="I28" i="1"/>
  <c r="B45" i="2"/>
  <c r="D42" i="2"/>
  <c r="C45" i="2"/>
  <c r="B8" i="2"/>
  <c r="I3" i="2" s="1"/>
  <c r="D43" i="2"/>
  <c r="D6" i="2"/>
  <c r="D5" i="2"/>
  <c r="Q18" i="1"/>
  <c r="Q17" i="1"/>
  <c r="Q16" i="1"/>
  <c r="D55" i="2" l="1"/>
  <c r="D45" i="2"/>
  <c r="D56" i="2"/>
  <c r="D8" i="2"/>
</calcChain>
</file>

<file path=xl/sharedStrings.xml><?xml version="1.0" encoding="utf-8"?>
<sst xmlns="http://schemas.openxmlformats.org/spreadsheetml/2006/main" count="94" uniqueCount="77">
  <si>
    <t>Secretario Técnico, Secretaría Técnica del Consejo Nacional de Seguridad</t>
  </si>
  <si>
    <t>Lic. Ismael Alejandro Cifuentes Bustamante</t>
  </si>
  <si>
    <t>Sub-Coordinadora Secretaría Técnica del Consejo Nacional de Seguridad</t>
  </si>
  <si>
    <t>M.A. Reyna Aracely Corado Recinos</t>
  </si>
  <si>
    <t>Director General, Instituto Nacional de Estudios Estratégicos en Seguridad</t>
  </si>
  <si>
    <t>Dr. Pablo Daniel Rangel Romero</t>
  </si>
  <si>
    <t>Director Financiero, Secretaría Técnica del Consejo Nacional de Seguridad</t>
  </si>
  <si>
    <t>Lic. Luis Antonio Alfaro Cojulún</t>
  </si>
  <si>
    <t xml:space="preserve">Grupo 000: Servicios Personales </t>
  </si>
  <si>
    <t xml:space="preserve">Grupo 100: Servicios No Personales </t>
  </si>
  <si>
    <t>Grupo 200: Materiales y Suministros</t>
  </si>
  <si>
    <t>Grupo 300: Propiedad, Planta, Equipo e Intangible</t>
  </si>
  <si>
    <t xml:space="preserve">Grupo 400: Transferencias Corrientes </t>
  </si>
  <si>
    <t>030000 Orden Público y Seguridad Ciudadana STCNS</t>
  </si>
  <si>
    <t xml:space="preserve">SERVICIOS PERSONALES, TÉCNICOS Y PROFESIONALES </t>
  </si>
  <si>
    <t xml:space="preserve">PROGRAMAS PRESPUPUESTARIOS </t>
  </si>
  <si>
    <t>Estudios Estratégicos en Seguridad</t>
  </si>
  <si>
    <t xml:space="preserve">Inspectoría General del Sistema Nacional de Seguridad </t>
  </si>
  <si>
    <t>PRESUPUESTO VIGENTE</t>
  </si>
  <si>
    <t>PRESUPUESTO EJECUTADO</t>
  </si>
  <si>
    <t>PORCENTAJE DE EJECUCIÓN</t>
  </si>
  <si>
    <t>STCNS</t>
  </si>
  <si>
    <t>INEES</t>
  </si>
  <si>
    <t>IGSNS</t>
  </si>
  <si>
    <t>Personal Permanente 022</t>
  </si>
  <si>
    <t xml:space="preserve">TABLERO DE RENDICIÓN DE CUENTAS </t>
  </si>
  <si>
    <t>Servicios técnicos o Profesionales 029</t>
  </si>
  <si>
    <t>Servicios técnicos o  Profesionales 18</t>
  </si>
  <si>
    <t>PROGRAMA 67</t>
  </si>
  <si>
    <t>PROGRAMA 68</t>
  </si>
  <si>
    <t>PROGRAMA 69</t>
  </si>
  <si>
    <t>Inspector General, Inspectoría General del Sistema Nacional de Seguridad</t>
  </si>
  <si>
    <t>Fortalecimiento y Apoyo al Sistema Nacional de Seguridad</t>
  </si>
  <si>
    <t>Dr. Carlos Humberto Castellanos Morales</t>
  </si>
  <si>
    <t>Región 1: Metropolitana</t>
  </si>
  <si>
    <t xml:space="preserve"> VIGENTE</t>
  </si>
  <si>
    <t>EJECUTADO</t>
  </si>
  <si>
    <t xml:space="preserve">VIGENTE </t>
  </si>
  <si>
    <t>SERVIDORES PÚBLICOS RESPONSABLES</t>
  </si>
  <si>
    <t>Vigente</t>
  </si>
  <si>
    <t>Ejecutado</t>
  </si>
  <si>
    <t>Gestión de Presupuesto por Mes
% Ejecución</t>
  </si>
  <si>
    <t>Porcentaje de Ejecución</t>
  </si>
  <si>
    <t>Personal 011 y 022</t>
  </si>
  <si>
    <t>GESTIÓN DE PRESUPUESTO</t>
  </si>
  <si>
    <t>SECRETARÍA TÉCNICA DEL CONSEJO NACIONAL DE SEGURIDAD (Programa 67)</t>
  </si>
  <si>
    <t>INSTITUTO NACIONAL DE ESTUDIOS ESTRATÉGICOS EN SEGURIDAD (Programa 68)</t>
  </si>
  <si>
    <t>INSPECTORÍA GENERAL DEL SISTEMA NACIONAL DE SEGURIDAD (Programa 69)</t>
  </si>
  <si>
    <t>Presupuesto Inicial Vigente STCNS 2026</t>
  </si>
  <si>
    <t>Presupuesto Inicial Vigente INEES 2026</t>
  </si>
  <si>
    <t>Presupuesto Inicial Vigente IGSNS 2026</t>
  </si>
  <si>
    <t>Presupuesto para pago de salarios y honorarios STCNS 2026</t>
  </si>
  <si>
    <t>Presupuesto para pago de salarios y honorarios INEES 2026</t>
  </si>
  <si>
    <t>Presupuesto para pago de salarios y honorarios IGSNS 2026</t>
  </si>
  <si>
    <t xml:space="preserve"> </t>
  </si>
  <si>
    <t>EJECUCIÓN PRESPUESTARIA POR GRUPO
DE GASTO, MAYO 2026
(Programas 67, 68 y 69)</t>
  </si>
  <si>
    <t>EJECUCIÓN PRESUPUESTARIA POR CLASIFICACIÓN GEOGRÁFICA 
MAYO 2026</t>
  </si>
  <si>
    <t>EJECUCIÓN POR FINALIDAD 
MAYO 2026</t>
  </si>
  <si>
    <t>Presupuesto ejecutado en  pago de salarios y honorarios  en mayo STCNS</t>
  </si>
  <si>
    <t>Presupuesto Ejecutado durante el mes de mayo INEES</t>
  </si>
  <si>
    <t>Presupuesto ejecutado en  pago de salarios y honorarios en mayo INEES</t>
  </si>
  <si>
    <t>Presupuesto Ejecutado durante el mes de mayo IGSNS</t>
  </si>
  <si>
    <t>Presupuesto ejecutado en  pago de salarios y honorarios en mayo IGSNS</t>
  </si>
  <si>
    <t>Porcentaje de Ejecución del mes de mayo STCNS</t>
  </si>
  <si>
    <t>Porcentaje de ejecución en el pago de salarios y honorarios en mayo STCNS</t>
  </si>
  <si>
    <t>Porcentaje de Ejecución  del mes de mayo INEES</t>
  </si>
  <si>
    <t>Porcentaje de ejecución en el pago de salarios y honorarios en mayo INEES</t>
  </si>
  <si>
    <t>Porcentaje de Ejecución del mes de mayo IGSNS</t>
  </si>
  <si>
    <t>Porcentaje de ejecución en el pago de salarios y honorarios en mayo IGSNS</t>
  </si>
  <si>
    <t>PRINCIPALES AVANCES O LOGROS MES DE MAYO 2026</t>
  </si>
  <si>
    <t>Presupuesto Ejecutado durante el mes de mayo STCNS</t>
  </si>
  <si>
    <t>ACTUALIZADO DEL 01 AL 31 DE MAYO DE 2026</t>
  </si>
  <si>
    <t>La IGSNS recibió en sus instalaciones a la Viceministra de Tecnología de la Información y las Comunicaciones del Ministerio de Gobernación Karen Stéfany Ortiz Solares, en el marco de una visita de relacionamiento interinstitucional orientada al fortalecimiento de las capacidades técnicas de la institución. Durante el encuentro, se abordaron temas estratégicos relacionados con la ciberseguridad y la protección de datos.</t>
  </si>
  <si>
    <r>
      <rPr>
        <b/>
        <sz val="12"/>
        <color theme="1"/>
        <rFont val="Arial"/>
        <family val="2"/>
      </rPr>
      <t>Asesoría técnica y participación en el proceso de actualización de la Política Nacional de Defensa</t>
    </r>
    <r>
      <rPr>
        <sz val="12"/>
        <color theme="1"/>
        <rFont val="Arial"/>
        <family val="2"/>
      </rPr>
      <t xml:space="preserve">. La Dirección de Política y Estrategia en acompañamiento de la Dirección de Asesoría Jurídica asistieron a reuniones metodológicas donde se procedió a revisar el Árbol de Problemas, Árbol de Objetivos y Matriz de Plan de Acción de la Política Nacional de Defensa que se encuentra en actualización. </t>
    </r>
  </si>
  <si>
    <r>
      <rPr>
        <b/>
        <sz val="12"/>
        <color theme="1"/>
        <rFont val="Arial"/>
        <family val="2"/>
      </rPr>
      <t>Asesoría técnica y participación en el proceso de formulación de la Política Nacional de Promoción y Desarrollo Integral de las Mujeres 2026-2041.</t>
    </r>
    <r>
      <rPr>
        <sz val="12"/>
        <color theme="1"/>
        <rFont val="Arial"/>
        <family val="2"/>
      </rPr>
      <t xml:space="preserve">
La Dirección de Política y Estrategia participó en el proceso de revisión del documento borrador de la PNPDIM, el cual se encuentra en su etapa de promulgación, la DPE aportó en la revisión de la alineación estratégica del documento con las herramientas de seguridad. Asimismo, se aportó observaciones en el árbol de problemas y la matriz de plan de acción contenida en el documento.</t>
    </r>
  </si>
  <si>
    <r>
      <t>Se realizó la presentación oficial del "</t>
    </r>
    <r>
      <rPr>
        <b/>
        <sz val="12"/>
        <color theme="1"/>
        <rFont val="Arial"/>
        <family val="2"/>
      </rPr>
      <t>Plan Particular del Plan Petén, Ruta al Desarrollo”</t>
    </r>
    <r>
      <rPr>
        <sz val="12"/>
        <color theme="1"/>
        <rFont val="Arial"/>
        <family val="2"/>
      </rPr>
      <t>, instrumento estratégico promovido bajo lineamientos del Consejo Nacional de Seguridad y coordinado por la Comisión de Asesoramiento y Planificación con apoyo de la Gobernación Departamental de Petén, consolidando esfuerzos articulados entre instituciones del Sistema Nacional de Seguridad y actores territoriales, para fortalecer la seguridad democrática, la gobernabilidad y el desarrollo integral del departamento.</t>
    </r>
  </si>
  <si>
    <r>
      <t xml:space="preserve">Como parte de las acciones de fortalecimiento académico del Sistema Nacional de Seguridad, el Consejo Académico Interinstitucional (CAI) promovió la conferencia </t>
    </r>
    <r>
      <rPr>
        <b/>
        <sz val="12"/>
        <color theme="1"/>
        <rFont val="Arial"/>
        <family val="2"/>
      </rPr>
      <t>“Sistema Penitenciario: Desafíos Actuales y Proyecciones Estratégicas en Materia de Seguridad</t>
    </r>
    <r>
      <rPr>
        <sz val="12"/>
        <color theme="1"/>
        <rFont val="Arial"/>
        <family val="2"/>
      </rPr>
      <t>”, con el propósito de ampliar los conocimientos sobre los retos del sistema penitenciario y su incidencia en la seguridad y la administración de justicia. La actividad fue impartida y coordinada por la Dirección General del Sistema Penitenciario (DGSP), contando con el acompañamiento académico del Instituto Nacional de Estudios Estratégicos en Seguridad (INEES).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</si>
</sst>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100A]* #,##0.00_-;\-[$Q-100A]* #,##0.00_-;_-[$Q-100A]* &quot;-&quot;??_-;_-@_-"/>
    <numFmt numFmtId="165" formatCode="&quot;Q&quot;#,##0.00"/>
  </numFmts>
  <fonts count="14" x14ac:knownFonts="1">
    <font>
      <sz val="11"/>
      <color theme="1"/>
      <name val="Calibri"/>
      <family val="2"/>
      <scheme val="minor"/>
    </font>
    <font>
      <sz val="11"/>
      <color theme="1"/>
      <name val="Calibri"/>
      <family val="2"/>
      <scheme val="minor"/>
    </font>
    <font>
      <sz val="11"/>
      <color theme="0"/>
      <name val="Calibri"/>
      <family val="2"/>
      <scheme val="minor"/>
    </font>
    <font>
      <b/>
      <sz val="12"/>
      <color theme="0"/>
      <name val="Arial"/>
      <family val="2"/>
    </font>
    <font>
      <sz val="14"/>
      <color theme="0"/>
      <name val="Arial"/>
      <family val="2"/>
    </font>
    <font>
      <sz val="14"/>
      <color theme="1"/>
      <name val="Calibri"/>
      <family val="2"/>
      <scheme val="minor"/>
    </font>
    <font>
      <sz val="12"/>
      <color theme="1"/>
      <name val="Arial"/>
      <family val="2"/>
    </font>
    <font>
      <b/>
      <sz val="12"/>
      <color theme="1"/>
      <name val="Arial"/>
      <family val="2"/>
    </font>
    <font>
      <b/>
      <sz val="16"/>
      <color rgb="FF002060"/>
      <name val="Arial"/>
      <family val="2"/>
    </font>
    <font>
      <b/>
      <sz val="16"/>
      <color theme="4"/>
      <name val="Arial"/>
      <family val="2"/>
    </font>
    <font>
      <b/>
      <i/>
      <u/>
      <sz val="16"/>
      <color theme="9"/>
      <name val="Arial"/>
      <family val="2"/>
    </font>
    <font>
      <sz val="12"/>
      <name val="Arial"/>
      <family val="2"/>
    </font>
    <font>
      <b/>
      <sz val="12"/>
      <name val="Arial"/>
      <family val="2"/>
    </font>
    <font>
      <b/>
      <sz val="12"/>
      <color rgb="FFFF0000"/>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s>
  <borders count="41">
    <border>
      <left/>
      <right/>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2" borderId="0" xfId="0" applyFill="1"/>
    <xf numFmtId="0" fontId="2" fillId="2" borderId="0" xfId="0" applyFont="1" applyFill="1"/>
    <xf numFmtId="0" fontId="3" fillId="2" borderId="0" xfId="0" applyFont="1" applyFill="1" applyAlignment="1">
      <alignment horizontal="center" vertical="center" wrapText="1"/>
    </xf>
    <xf numFmtId="0" fontId="5" fillId="2" borderId="0" xfId="0" applyFont="1" applyFill="1"/>
    <xf numFmtId="0" fontId="6" fillId="0" borderId="0" xfId="0" applyFont="1"/>
    <xf numFmtId="0" fontId="6" fillId="2" borderId="0" xfId="0" applyFont="1" applyFill="1"/>
    <xf numFmtId="164" fontId="6" fillId="4" borderId="19" xfId="0" applyNumberFormat="1" applyFont="1" applyFill="1" applyBorder="1" applyAlignment="1">
      <alignment vertical="center"/>
    </xf>
    <xf numFmtId="164" fontId="6" fillId="2" borderId="0" xfId="0" applyNumberFormat="1" applyFont="1" applyFill="1" applyAlignment="1">
      <alignment vertical="center"/>
    </xf>
    <xf numFmtId="164" fontId="6" fillId="2" borderId="0" xfId="0" applyNumberFormat="1" applyFont="1" applyFill="1" applyAlignment="1">
      <alignment horizontal="center" vertical="center"/>
    </xf>
    <xf numFmtId="164" fontId="6" fillId="4" borderId="25" xfId="0" applyNumberFormat="1" applyFont="1" applyFill="1" applyBorder="1" applyAlignment="1">
      <alignment horizontal="center" vertical="center"/>
    </xf>
    <xf numFmtId="164" fontId="6" fillId="4" borderId="19" xfId="0" applyNumberFormat="1" applyFont="1" applyFill="1" applyBorder="1" applyAlignment="1">
      <alignment horizontal="center" vertical="center"/>
    </xf>
    <xf numFmtId="0" fontId="6" fillId="0" borderId="3" xfId="0" applyFont="1" applyBorder="1"/>
    <xf numFmtId="0" fontId="6" fillId="0" borderId="9" xfId="0" applyFont="1" applyBorder="1"/>
    <xf numFmtId="164" fontId="6" fillId="2" borderId="19" xfId="0" applyNumberFormat="1" applyFont="1" applyFill="1" applyBorder="1" applyAlignment="1">
      <alignment vertical="center"/>
    </xf>
    <xf numFmtId="164" fontId="6" fillId="2" borderId="19" xfId="0" applyNumberFormat="1" applyFont="1" applyFill="1" applyBorder="1" applyAlignment="1">
      <alignment horizontal="center" vertical="center"/>
    </xf>
    <xf numFmtId="10" fontId="6" fillId="4" borderId="19" xfId="2" applyNumberFormat="1" applyFont="1" applyFill="1" applyBorder="1" applyAlignment="1">
      <alignment horizontal="center" vertical="center"/>
    </xf>
    <xf numFmtId="164" fontId="6" fillId="2" borderId="0" xfId="0" applyNumberFormat="1" applyFont="1" applyFill="1"/>
    <xf numFmtId="10" fontId="6" fillId="4" borderId="22" xfId="2" applyNumberFormat="1" applyFont="1" applyFill="1" applyBorder="1" applyAlignment="1">
      <alignment horizontal="center" vertical="center"/>
    </xf>
    <xf numFmtId="0" fontId="3" fillId="2" borderId="0" xfId="0" applyFont="1" applyFill="1" applyAlignment="1">
      <alignment vertical="center" wrapText="1"/>
    </xf>
    <xf numFmtId="0" fontId="6" fillId="0" borderId="19" xfId="0" applyFont="1" applyBorder="1" applyAlignment="1">
      <alignment horizontal="center" vertical="center"/>
    </xf>
    <xf numFmtId="0" fontId="6" fillId="0" borderId="0" xfId="0" applyFont="1" applyAlignment="1">
      <alignment vertical="center" wrapText="1"/>
    </xf>
    <xf numFmtId="0" fontId="3" fillId="5" borderId="18" xfId="0" applyFont="1" applyFill="1" applyBorder="1" applyAlignment="1">
      <alignment horizontal="center" vertical="center"/>
    </xf>
    <xf numFmtId="0" fontId="7" fillId="4" borderId="19" xfId="0" applyFont="1" applyFill="1" applyBorder="1" applyAlignment="1">
      <alignment horizontal="justify" vertical="center"/>
    </xf>
    <xf numFmtId="0" fontId="3" fillId="5" borderId="20" xfId="0" applyFont="1" applyFill="1" applyBorder="1" applyAlignment="1">
      <alignment horizontal="center" vertical="center"/>
    </xf>
    <xf numFmtId="0" fontId="7" fillId="0" borderId="26" xfId="0" applyFont="1" applyBorder="1" applyAlignment="1">
      <alignment horizontal="justify" vertical="center" wrapText="1"/>
    </xf>
    <xf numFmtId="164" fontId="0" fillId="0" borderId="0" xfId="0" applyNumberFormat="1"/>
    <xf numFmtId="44" fontId="6" fillId="2" borderId="18" xfId="1" applyFont="1" applyFill="1" applyBorder="1" applyAlignment="1">
      <alignment horizontal="center" vertical="center" wrapText="1"/>
    </xf>
    <xf numFmtId="165" fontId="6" fillId="2" borderId="11" xfId="1" applyNumberFormat="1" applyFont="1" applyFill="1" applyBorder="1" applyAlignment="1">
      <alignment horizontal="center" vertical="center" wrapText="1"/>
    </xf>
    <xf numFmtId="10" fontId="6" fillId="2" borderId="30" xfId="2" applyNumberFormat="1" applyFont="1" applyFill="1" applyBorder="1" applyAlignment="1">
      <alignment horizontal="center"/>
    </xf>
    <xf numFmtId="44" fontId="6" fillId="2" borderId="20" xfId="1" applyFont="1" applyFill="1" applyBorder="1" applyAlignment="1">
      <alignment horizontal="center" vertical="center" wrapText="1"/>
    </xf>
    <xf numFmtId="165" fontId="6" fillId="2" borderId="21" xfId="1" applyNumberFormat="1" applyFont="1" applyFill="1" applyBorder="1" applyAlignment="1">
      <alignment horizontal="center" vertical="center" wrapText="1"/>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44" fontId="0" fillId="0" borderId="0" xfId="0" applyNumberFormat="1"/>
    <xf numFmtId="0" fontId="3" fillId="5" borderId="23" xfId="0" applyFont="1" applyFill="1" applyBorder="1" applyAlignment="1">
      <alignment horizontal="center" vertical="center"/>
    </xf>
    <xf numFmtId="0" fontId="7" fillId="4" borderId="25" xfId="0" applyFont="1" applyFill="1" applyBorder="1" applyAlignment="1">
      <alignment horizontal="justify" vertical="center" wrapText="1"/>
    </xf>
    <xf numFmtId="10" fontId="6" fillId="2" borderId="30" xfId="2" applyNumberFormat="1" applyFont="1" applyFill="1" applyBorder="1" applyAlignment="1">
      <alignment horizontal="center" vertical="center"/>
    </xf>
    <xf numFmtId="0" fontId="6" fillId="2" borderId="0" xfId="0" applyFont="1" applyFill="1" applyAlignment="1">
      <alignment vertical="center"/>
    </xf>
    <xf numFmtId="0" fontId="6" fillId="0" borderId="0" xfId="0" applyFont="1" applyAlignment="1">
      <alignment vertical="center"/>
    </xf>
    <xf numFmtId="10" fontId="6" fillId="2" borderId="22" xfId="2" applyNumberFormat="1" applyFont="1" applyFill="1" applyBorder="1" applyAlignment="1">
      <alignment horizontal="center" vertical="center"/>
    </xf>
    <xf numFmtId="0" fontId="3" fillId="3" borderId="35" xfId="0" applyFont="1" applyFill="1" applyBorder="1" applyAlignment="1">
      <alignment vertical="center" wrapText="1"/>
    </xf>
    <xf numFmtId="0" fontId="3" fillId="3" borderId="33" xfId="0" applyFont="1" applyFill="1" applyBorder="1" applyAlignment="1">
      <alignment horizontal="center" vertical="center" wrapText="1"/>
    </xf>
    <xf numFmtId="0" fontId="4" fillId="2" borderId="0" xfId="0" applyFont="1" applyFill="1" applyAlignment="1">
      <alignment vertical="center"/>
    </xf>
    <xf numFmtId="10" fontId="7" fillId="7" borderId="8" xfId="2" applyNumberFormat="1" applyFont="1" applyFill="1" applyBorder="1" applyAlignment="1">
      <alignment horizontal="center" vertical="center"/>
    </xf>
    <xf numFmtId="0" fontId="0" fillId="0" borderId="0" xfId="0" applyAlignment="1">
      <alignment wrapText="1"/>
    </xf>
    <xf numFmtId="10" fontId="0" fillId="0" borderId="0" xfId="2" applyNumberFormat="1" applyFont="1"/>
    <xf numFmtId="0" fontId="0" fillId="0" borderId="0" xfId="0" applyAlignment="1">
      <alignment horizontal="center" vertical="center"/>
    </xf>
    <xf numFmtId="0" fontId="0" fillId="0" borderId="0" xfId="0" applyAlignment="1">
      <alignment horizontal="center" vertical="center" wrapText="1"/>
    </xf>
    <xf numFmtId="10" fontId="0" fillId="0" borderId="0" xfId="2" applyNumberFormat="1" applyFont="1" applyAlignment="1">
      <alignment horizontal="center" vertical="center"/>
    </xf>
    <xf numFmtId="10" fontId="0" fillId="0" borderId="0" xfId="2" applyNumberFormat="1" applyFont="1" applyAlignment="1">
      <alignment horizontal="center"/>
    </xf>
    <xf numFmtId="165" fontId="0" fillId="0" borderId="0" xfId="0" applyNumberFormat="1" applyAlignment="1">
      <alignment horizontal="center" vertical="center"/>
    </xf>
    <xf numFmtId="165" fontId="0" fillId="0" borderId="0" xfId="0" applyNumberFormat="1"/>
    <xf numFmtId="44" fontId="0" fillId="0" borderId="0" xfId="1" applyFont="1" applyAlignment="1">
      <alignment horizontal="center" vertical="center"/>
    </xf>
    <xf numFmtId="44" fontId="0" fillId="0" borderId="0" xfId="1" applyFont="1"/>
    <xf numFmtId="10" fontId="0" fillId="0" borderId="0" xfId="0" applyNumberFormat="1"/>
    <xf numFmtId="0" fontId="12" fillId="0" borderId="19" xfId="0" applyFont="1" applyBorder="1" applyAlignment="1">
      <alignment horizontal="center" vertical="center"/>
    </xf>
    <xf numFmtId="0" fontId="12" fillId="2" borderId="19" xfId="0" applyFont="1" applyFill="1" applyBorder="1" applyAlignment="1">
      <alignment horizontal="center" vertical="center"/>
    </xf>
    <xf numFmtId="0" fontId="12" fillId="2" borderId="2" xfId="0" applyFont="1" applyFill="1" applyBorder="1" applyAlignment="1">
      <alignment horizontal="center" vertical="center"/>
    </xf>
    <xf numFmtId="0" fontId="12" fillId="0" borderId="22" xfId="0" applyFont="1" applyBorder="1" applyAlignment="1">
      <alignment horizontal="center" vertical="center"/>
    </xf>
    <xf numFmtId="10" fontId="6" fillId="2" borderId="36" xfId="2" applyNumberFormat="1" applyFont="1" applyFill="1" applyBorder="1" applyAlignment="1">
      <alignment horizontal="center"/>
    </xf>
    <xf numFmtId="10" fontId="6" fillId="4" borderId="33" xfId="2" applyNumberFormat="1" applyFont="1" applyFill="1" applyBorder="1" applyAlignment="1">
      <alignment horizontal="center"/>
    </xf>
    <xf numFmtId="165" fontId="6" fillId="4" borderId="40" xfId="1" applyNumberFormat="1" applyFont="1" applyFill="1" applyBorder="1" applyAlignment="1">
      <alignment horizontal="center" vertical="center" wrapText="1"/>
    </xf>
    <xf numFmtId="44" fontId="6" fillId="4" borderId="33" xfId="0" applyNumberFormat="1" applyFont="1" applyFill="1" applyBorder="1" applyAlignment="1">
      <alignment horizontal="center"/>
    </xf>
    <xf numFmtId="0" fontId="12" fillId="2" borderId="25" xfId="0" applyFont="1" applyFill="1" applyBorder="1" applyAlignment="1">
      <alignment horizontal="center" vertical="center"/>
    </xf>
    <xf numFmtId="0" fontId="12" fillId="0" borderId="25" xfId="0" applyFont="1" applyBorder="1" applyAlignment="1">
      <alignment horizontal="center" vertical="center"/>
    </xf>
    <xf numFmtId="0" fontId="6" fillId="0" borderId="18"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9" xfId="0" applyFont="1" applyBorder="1" applyAlignment="1">
      <alignment horizontal="justify" vertical="center" wrapText="1"/>
    </xf>
    <xf numFmtId="0" fontId="6" fillId="4" borderId="26" xfId="0" applyFont="1" applyFill="1" applyBorder="1" applyAlignment="1">
      <alignment horizontal="justify" vertical="center" wrapText="1"/>
    </xf>
    <xf numFmtId="0" fontId="6" fillId="4" borderId="27" xfId="0" applyFont="1" applyFill="1" applyBorder="1" applyAlignment="1">
      <alignment horizontal="justify" vertical="center" wrapText="1"/>
    </xf>
    <xf numFmtId="0" fontId="6" fillId="4" borderId="30" xfId="0" applyFont="1" applyFill="1" applyBorder="1" applyAlignment="1">
      <alignment horizontal="justify" vertical="center" wrapText="1"/>
    </xf>
    <xf numFmtId="0" fontId="7" fillId="0" borderId="18" xfId="0" applyFont="1" applyBorder="1" applyAlignment="1">
      <alignment horizontal="center" vertical="center"/>
    </xf>
    <xf numFmtId="0" fontId="7" fillId="0" borderId="11" xfId="0" applyFont="1" applyBorder="1" applyAlignment="1">
      <alignment horizontal="center" vertical="center"/>
    </xf>
    <xf numFmtId="44" fontId="6" fillId="4" borderId="6" xfId="0" applyNumberFormat="1" applyFont="1" applyFill="1" applyBorder="1" applyAlignment="1">
      <alignment horizontal="center" vertical="center"/>
    </xf>
    <xf numFmtId="0" fontId="6" fillId="4" borderId="7" xfId="0" applyFont="1" applyFill="1" applyBorder="1" applyAlignment="1">
      <alignment horizontal="center" vertical="center"/>
    </xf>
    <xf numFmtId="44" fontId="6" fillId="4" borderId="38" xfId="1"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3" fillId="5" borderId="18" xfId="0" applyFont="1" applyFill="1" applyBorder="1" applyAlignment="1">
      <alignment horizontal="center" vertical="center"/>
    </xf>
    <xf numFmtId="0" fontId="3" fillId="5" borderId="37" xfId="0" applyFont="1" applyFill="1" applyBorder="1" applyAlignment="1">
      <alignment horizontal="center" vertical="center"/>
    </xf>
    <xf numFmtId="0" fontId="7" fillId="4" borderId="36" xfId="0" applyFont="1" applyFill="1" applyBorder="1" applyAlignment="1">
      <alignment horizontal="justify" vertical="center" wrapText="1"/>
    </xf>
    <xf numFmtId="0" fontId="7" fillId="4" borderId="39"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6" fillId="4" borderId="17"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44" fontId="6" fillId="2" borderId="18" xfId="1" applyFont="1" applyFill="1" applyBorder="1" applyAlignment="1">
      <alignment horizontal="center" vertical="center" wrapText="1"/>
    </xf>
    <xf numFmtId="44" fontId="6" fillId="2" borderId="11" xfId="1" applyFont="1" applyFill="1" applyBorder="1" applyAlignment="1">
      <alignment horizontal="center" vertical="center" wrapText="1"/>
    </xf>
    <xf numFmtId="44" fontId="6" fillId="2" borderId="20" xfId="1" applyFont="1" applyFill="1" applyBorder="1" applyAlignment="1">
      <alignment horizontal="center" vertical="center" wrapText="1"/>
    </xf>
    <xf numFmtId="44" fontId="6" fillId="2" borderId="21" xfId="1"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8" xfId="0" applyFont="1" applyFill="1" applyBorder="1" applyAlignment="1">
      <alignment horizontal="justify" vertical="center" wrapText="1"/>
    </xf>
    <xf numFmtId="0" fontId="7" fillId="4" borderId="11" xfId="0" applyFont="1" applyFill="1" applyBorder="1" applyAlignment="1">
      <alignment horizontal="justify"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7" fillId="4" borderId="20" xfId="0" applyFont="1" applyFill="1" applyBorder="1" applyAlignment="1">
      <alignment horizontal="justify" vertical="center" wrapText="1"/>
    </xf>
    <xf numFmtId="0" fontId="7" fillId="4" borderId="21" xfId="0" applyFont="1" applyFill="1" applyBorder="1" applyAlignment="1">
      <alignment horizontal="justify" vertical="center" wrapText="1"/>
    </xf>
    <xf numFmtId="10" fontId="6" fillId="4" borderId="36" xfId="2" applyNumberFormat="1" applyFont="1" applyFill="1" applyBorder="1" applyAlignment="1">
      <alignment horizontal="center" vertical="center"/>
    </xf>
    <xf numFmtId="10" fontId="6" fillId="4" borderId="39" xfId="2" applyNumberFormat="1" applyFont="1" applyFill="1" applyBorder="1" applyAlignment="1">
      <alignment horizontal="center" vertical="center"/>
    </xf>
    <xf numFmtId="0" fontId="2" fillId="2" borderId="0" xfId="0" applyFont="1" applyFill="1" applyAlignment="1">
      <alignment horizont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9" xfId="0" applyFont="1" applyFill="1" applyBorder="1" applyAlignment="1">
      <alignment horizontal="center" vertical="center" wrapText="1"/>
    </xf>
    <xf numFmtId="44" fontId="13" fillId="2" borderId="0" xfId="1" applyFont="1" applyFill="1" applyAlignment="1">
      <alignment horizontal="center" wrapText="1"/>
    </xf>
    <xf numFmtId="0" fontId="2" fillId="2" borderId="0" xfId="0" applyFont="1" applyFill="1" applyAlignment="1">
      <alignment horizont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7" fillId="0" borderId="4" xfId="0" applyFont="1" applyBorder="1" applyAlignment="1">
      <alignment horizontal="center" vertical="center" wrapText="1"/>
    </xf>
    <xf numFmtId="0" fontId="6" fillId="4" borderId="14" xfId="0" applyFont="1" applyFill="1" applyBorder="1" applyAlignment="1">
      <alignment horizontal="center" vertical="center" wrapText="1"/>
    </xf>
    <xf numFmtId="0" fontId="7" fillId="2" borderId="18"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3" fillId="3" borderId="11" xfId="0" applyFont="1" applyFill="1" applyBorder="1" applyAlignment="1">
      <alignment horizontal="center" vertical="center" wrapText="1"/>
    </xf>
    <xf numFmtId="0" fontId="7" fillId="0" borderId="18"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1" xfId="0" applyFont="1" applyBorder="1" applyAlignment="1">
      <alignment horizontal="center" vertical="center" wrapText="1"/>
    </xf>
    <xf numFmtId="164" fontId="6" fillId="4" borderId="11" xfId="0" applyNumberFormat="1" applyFont="1" applyFill="1" applyBorder="1" applyAlignment="1">
      <alignment horizontal="center" vertical="center"/>
    </xf>
    <xf numFmtId="0" fontId="6" fillId="0" borderId="0" xfId="0" applyFont="1" applyAlignment="1">
      <alignment horizontal="center"/>
    </xf>
    <xf numFmtId="0" fontId="11" fillId="4" borderId="20" xfId="0"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1" fillId="4" borderId="22" xfId="0" applyFont="1" applyFill="1" applyBorder="1" applyAlignment="1">
      <alignment horizontal="justify"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4" borderId="23" xfId="0" applyFont="1" applyFill="1" applyBorder="1" applyAlignment="1">
      <alignment horizontal="justify" vertical="center" wrapText="1"/>
    </xf>
    <xf numFmtId="0" fontId="7" fillId="4" borderId="24" xfId="0" applyFont="1" applyFill="1" applyBorder="1" applyAlignment="1">
      <alignment horizontal="justify"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0.168057199746583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Pt>
            <c:idx val="0"/>
            <c:invertIfNegative val="0"/>
            <c:bubble3D val="0"/>
            <c:spPr>
              <a:solidFill>
                <a:schemeClr val="accent1"/>
              </a:solidFill>
              <a:ln>
                <a:solidFill>
                  <a:srgbClr val="002060"/>
                </a:solidFill>
              </a:ln>
              <a:effectLst/>
            </c:spPr>
            <c:extLst>
              <c:ext xmlns:c16="http://schemas.microsoft.com/office/drawing/2014/chart" uri="{C3380CC4-5D6E-409C-BE32-E72D297353CC}">
                <c16:uniqueId val="{00000000-FA45-4CE9-B78E-121BDE218C07}"/>
              </c:ext>
            </c:extLst>
          </c:dPt>
          <c:dLbls>
            <c:dLbl>
              <c:idx val="0"/>
              <c:layout>
                <c:manualLayout>
                  <c:x val="4.0241065865016436E-3"/>
                  <c:y val="8.753875140760036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0-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1-FA45-4CE9-B78E-121BDE218C07}"/>
            </c:ext>
          </c:extLst>
        </c:ser>
        <c:ser>
          <c:idx val="1"/>
          <c:order val="1"/>
          <c:tx>
            <c:strRef>
              <c:f>Hoja2!$H$4</c:f>
              <c:strCache>
                <c:ptCount val="1"/>
                <c:pt idx="0">
                  <c:v>EJECUTADO</c:v>
                </c:pt>
              </c:strCache>
            </c:strRef>
          </c:tx>
          <c:spPr>
            <a:solidFill>
              <a:schemeClr val="accent2"/>
            </a:solidFill>
            <a:ln>
              <a:solidFill>
                <a:srgbClr val="002060"/>
              </a:solidFill>
            </a:ln>
            <a:effectLst/>
          </c:spPr>
          <c:invertIfNegative val="0"/>
          <c:dLbls>
            <c:dLbl>
              <c:idx val="0"/>
              <c:layout>
                <c:manualLayout>
                  <c:x val="5.3319664723036952E-2"/>
                  <c:y val="4.8464751755185255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2-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10916151.210000001</c:v>
                </c:pt>
              </c:numCache>
            </c:numRef>
          </c:val>
          <c:extLst>
            <c:ext xmlns:c16="http://schemas.microsoft.com/office/drawing/2014/chart" uri="{C3380CC4-5D6E-409C-BE32-E72D297353CC}">
              <c16:uniqueId val="{00000003-FA45-4CE9-B78E-121BDE218C07}"/>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0739049306701074"/>
          <c:y val="0.85194098310526734"/>
          <c:w val="0.58366269795902814"/>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612286456841568"/>
          <c:y val="1.979087858570141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276577903241173E-2"/>
          <c:y val="0.18127406984487443"/>
          <c:w val="0.95713680615204955"/>
          <c:h val="0.7846518568760138"/>
        </c:manualLayout>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C14-454C-8E92-E231AF0EF89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C14-454C-8E92-E231AF0EF89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C14-454C-8E92-E231AF0EF897}"/>
              </c:ext>
            </c:extLst>
          </c:dPt>
          <c:dLbls>
            <c:dLbl>
              <c:idx val="0"/>
              <c:layout>
                <c:manualLayout>
                  <c:x val="-0.2373680343009695"/>
                  <c:y val="0.10448997760152405"/>
                </c:manualLayout>
              </c:layout>
              <c:tx>
                <c:rich>
                  <a:bodyPr/>
                  <a:lstStyle/>
                  <a:p>
                    <a:fld id="{84B4F78E-27B8-42E1-B771-0B3A844C67EE}" type="CELLRANGE">
                      <a:rPr lang="en-US" baseline="0"/>
                      <a:pPr/>
                      <a:t>[CELLRANGE]</a:t>
                    </a:fld>
                    <a:r>
                      <a:rPr lang="en-US" baseline="0"/>
                      <a:t>
</a:t>
                    </a:r>
                    <a:fld id="{32F20E42-2BDC-4512-8B41-79561787202A}" type="CATEGORYNAME">
                      <a:rPr lang="en-US" baseline="0"/>
                      <a:pPr/>
                      <a:t>[NOMBRE DE CATEGORÍA]</a:t>
                    </a:fld>
                    <a:r>
                      <a:rPr lang="en-US" baseline="0"/>
                      <a:t>
</a:t>
                    </a:r>
                    <a:fld id="{E4272D6F-DA97-4AA4-9DA5-7ABF8878BE83}"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1-EC14-454C-8E92-E231AF0EF897}"/>
                </c:ext>
              </c:extLst>
            </c:dLbl>
            <c:dLbl>
              <c:idx val="1"/>
              <c:layout>
                <c:manualLayout>
                  <c:x val="3.1514440851713114E-2"/>
                  <c:y val="-0.2923410622956723"/>
                </c:manualLayout>
              </c:layout>
              <c:tx>
                <c:rich>
                  <a:bodyPr/>
                  <a:lstStyle/>
                  <a:p>
                    <a:fld id="{28C88533-5D99-461C-A2F9-B228D6D00465}" type="CELLRANGE">
                      <a:rPr lang="en-US" baseline="0"/>
                      <a:pPr/>
                      <a:t>[CELLRANGE]</a:t>
                    </a:fld>
                    <a:r>
                      <a:rPr lang="en-US" baseline="0"/>
                      <a:t>
</a:t>
                    </a:r>
                    <a:fld id="{263FED3A-5AF6-4C21-8A8F-EF8483A0F517}" type="CATEGORYNAME">
                      <a:rPr lang="en-US" baseline="0"/>
                      <a:pPr/>
                      <a:t>[NOMBRE DE CATEGORÍA]</a:t>
                    </a:fld>
                    <a:r>
                      <a:rPr lang="en-US" baseline="0"/>
                      <a:t>
</a:t>
                    </a:r>
                    <a:fld id="{BD38AE41-0A6D-4E4A-BB08-C9460C166880}"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14-454C-8E92-E231AF0EF897}"/>
                </c:ext>
              </c:extLst>
            </c:dLbl>
            <c:dLbl>
              <c:idx val="2"/>
              <c:tx>
                <c:rich>
                  <a:bodyPr/>
                  <a:lstStyle/>
                  <a:p>
                    <a:fld id="{4A240691-FF69-4DA0-A523-BE02BD444A3B}" type="CELLRANGE">
                      <a:rPr lang="en-US" baseline="0"/>
                      <a:pPr/>
                      <a:t>[CELLRANGE]</a:t>
                    </a:fld>
                    <a:r>
                      <a:rPr lang="en-US" baseline="0"/>
                      <a:t>
</a:t>
                    </a:r>
                    <a:fld id="{FCB6798D-B1FB-48F8-AD8C-797226CC8464}" type="CATEGORYNAME">
                      <a:rPr lang="en-US" baseline="0"/>
                      <a:pPr/>
                      <a:t>[NOMBRE DE CATEGORÍA]</a:t>
                    </a:fld>
                    <a:r>
                      <a:rPr lang="en-US" baseline="0"/>
                      <a:t>
</a:t>
                    </a:r>
                    <a:fld id="{2C15DB4F-13E8-4671-BB02-16ACE930F121}"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14-454C-8E92-E231AF0EF897}"/>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GT"/>
              </a:p>
            </c:txPr>
            <c:dLblPos val="ct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Hoja2!$A$42:$A$44</c:f>
              <c:strCache>
                <c:ptCount val="3"/>
                <c:pt idx="0">
                  <c:v>STCNS</c:v>
                </c:pt>
                <c:pt idx="1">
                  <c:v>INEES</c:v>
                </c:pt>
                <c:pt idx="2">
                  <c:v>IGSNS</c:v>
                </c:pt>
              </c:strCache>
            </c:strRef>
          </c:cat>
          <c:val>
            <c:numRef>
              <c:f>Hoja2!$D$42:$D$44</c:f>
              <c:numCache>
                <c:formatCode>0.00%</c:formatCode>
                <c:ptCount val="3"/>
                <c:pt idx="0">
                  <c:v>6.1460231068667444E-2</c:v>
                </c:pt>
                <c:pt idx="1">
                  <c:v>6.927623452676393E-2</c:v>
                </c:pt>
                <c:pt idx="2">
                  <c:v>7.4223859493670885E-2</c:v>
                </c:pt>
              </c:numCache>
            </c:numRef>
          </c:val>
          <c:extLst>
            <c:ext xmlns:c15="http://schemas.microsoft.com/office/drawing/2012/chart" uri="{02D57815-91ED-43cb-92C2-25804820EDAC}">
              <c15:datalabelsRange>
                <c15:f>Hoja2!$C$42:$C$44</c15:f>
                <c15:dlblRangeCache>
                  <c:ptCount val="3"/>
                  <c:pt idx="0">
                    <c:v> Q947,084.03 </c:v>
                  </c:pt>
                  <c:pt idx="1">
                    <c:v> Q532,754.68 </c:v>
                  </c:pt>
                  <c:pt idx="2">
                    <c:v> Q586,368.49 </c:v>
                  </c:pt>
                </c15:dlblRangeCache>
              </c15:datalabelsRange>
            </c:ext>
            <c:ext xmlns:c16="http://schemas.microsoft.com/office/drawing/2014/chart" uri="{C3380CC4-5D6E-409C-BE32-E72D297353CC}">
              <c16:uniqueId val="{00000006-EC14-454C-8E92-E231AF0EF897}"/>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Hoja2!$B$3</c:f>
              <c:strCache>
                <c:ptCount val="1"/>
                <c:pt idx="0">
                  <c:v> VIGENTE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Hoja2!$B$5:$B$7</c:f>
              <c:numCache>
                <c:formatCode>_("Q"* #,##0.00_);_("Q"* \(#,##0.00\);_("Q"* "-"??_);_(@_)</c:formatCode>
                <c:ptCount val="3"/>
                <c:pt idx="0">
                  <c:v>15409705</c:v>
                </c:pt>
                <c:pt idx="1">
                  <c:v>7690295</c:v>
                </c:pt>
                <c:pt idx="2">
                  <c:v>7900000</c:v>
                </c:pt>
              </c:numCache>
            </c:numRef>
          </c:val>
          <c:extLst>
            <c:ext xmlns:c16="http://schemas.microsoft.com/office/drawing/2014/chart" uri="{C3380CC4-5D6E-409C-BE32-E72D297353CC}">
              <c16:uniqueId val="{00000000-2893-4834-A602-4F1F5820451F}"/>
            </c:ext>
          </c:extLst>
        </c:ser>
        <c:ser>
          <c:idx val="1"/>
          <c:order val="1"/>
          <c:tx>
            <c:strRef>
              <c:f>Hoja2!$C$3</c:f>
              <c:strCache>
                <c:ptCount val="1"/>
                <c:pt idx="0">
                  <c:v>EJECUTADO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Hoja2!$C$5:$C$7</c:f>
              <c:numCache>
                <c:formatCode>"Q"#,##0.00</c:formatCode>
                <c:ptCount val="3"/>
                <c:pt idx="0">
                  <c:v>5260213.45</c:v>
                </c:pt>
                <c:pt idx="1">
                  <c:v>2772098.53</c:v>
                </c:pt>
                <c:pt idx="2">
                  <c:v>2883839.23</c:v>
                </c:pt>
              </c:numCache>
            </c:numRef>
          </c:val>
          <c:extLst>
            <c:ext xmlns:c16="http://schemas.microsoft.com/office/drawing/2014/chart" uri="{C3380CC4-5D6E-409C-BE32-E72D297353CC}">
              <c16:uniqueId val="{00000001-2893-4834-A602-4F1F5820451F}"/>
            </c:ext>
          </c:extLst>
        </c:ser>
        <c:dLbls>
          <c:dLblPos val="outEnd"/>
          <c:showLegendKey val="0"/>
          <c:showVal val="1"/>
          <c:showCatName val="0"/>
          <c:showSerName val="0"/>
          <c:showPercent val="0"/>
          <c:showBubbleSize val="0"/>
        </c:dLbls>
        <c:gapWidth val="219"/>
        <c:overlap val="-27"/>
        <c:axId val="436095023"/>
        <c:axId val="436093583"/>
      </c:barChart>
      <c:catAx>
        <c:axId val="43609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3583"/>
        <c:crosses val="autoZero"/>
        <c:auto val="1"/>
        <c:lblAlgn val="ctr"/>
        <c:lblOffset val="100"/>
        <c:noMultiLvlLbl val="0"/>
      </c:catAx>
      <c:valAx>
        <c:axId val="436093583"/>
        <c:scaling>
          <c:orientation val="minMax"/>
        </c:scaling>
        <c:delete val="0"/>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5023"/>
        <c:crosses val="autoZero"/>
        <c:crossBetween val="between"/>
        <c:majorUnit val="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2.5399583672730446E-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Lbls>
            <c:dLbl>
              <c:idx val="0"/>
              <c:layout>
                <c:manualLayout>
                  <c:x val="-4.5977011494252873E-3"/>
                  <c:y val="7.119741100323627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4-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0-A39D-4138-BA8B-03C7B994DEF0}"/>
            </c:ext>
          </c:extLst>
        </c:ser>
        <c:ser>
          <c:idx val="1"/>
          <c:order val="1"/>
          <c:tx>
            <c:strRef>
              <c:f>Hoja2!$H$4</c:f>
              <c:strCache>
                <c:ptCount val="1"/>
                <c:pt idx="0">
                  <c:v>EJECUTADO</c:v>
                </c:pt>
              </c:strCache>
            </c:strRef>
          </c:tx>
          <c:spPr>
            <a:solidFill>
              <a:schemeClr val="accent2"/>
            </a:solidFill>
            <a:ln>
              <a:noFill/>
            </a:ln>
            <a:effectLst/>
          </c:spPr>
          <c:invertIfNegative val="0"/>
          <c:dLbls>
            <c:dLbl>
              <c:idx val="0"/>
              <c:layout>
                <c:manualLayout>
                  <c:x val="9.6551724137931033E-2"/>
                  <c:y val="3.2362459546925564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3-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10916151.210000001</c:v>
                </c:pt>
              </c:numCache>
            </c:numRef>
          </c:val>
          <c:extLst>
            <c:ext xmlns:c16="http://schemas.microsoft.com/office/drawing/2014/chart" uri="{C3380CC4-5D6E-409C-BE32-E72D297353CC}">
              <c16:uniqueId val="{00000002-A39D-4138-BA8B-03C7B994DEF0}"/>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5492370350257942"/>
          <c:y val="0.85194098310526734"/>
          <c:w val="0.53612924246538152"/>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896494478514713"/>
          <c:y val="5.15463917525773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1E92-460D-A5AB-ECB1432DED4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5-1E92-460D-A5AB-ECB1432DED4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1E92-460D-A5AB-ECB1432DED44}"/>
              </c:ext>
            </c:extLst>
          </c:dPt>
          <c:dLbls>
            <c:dLbl>
              <c:idx val="0"/>
              <c:tx>
                <c:rich>
                  <a:bodyPr/>
                  <a:lstStyle/>
                  <a:p>
                    <a:fld id="{2476EBF0-4BE0-47B8-A55E-611F02DB2191}" type="CELLRANGE">
                      <a:rPr lang="en-US" baseline="0"/>
                      <a:pPr/>
                      <a:t>[CELLRANGE]</a:t>
                    </a:fld>
                    <a:r>
                      <a:rPr lang="en-US" baseline="0"/>
                      <a:t>
</a:t>
                    </a:r>
                    <a:fld id="{235D9845-CB1D-4265-B720-B331DC3F938A}" type="CATEGORYNAME">
                      <a:rPr lang="en-US" baseline="0"/>
                      <a:pPr/>
                      <a:t>[NOMBRE DE CATEGORÍA]</a:t>
                    </a:fld>
                    <a:r>
                      <a:rPr lang="en-US" baseline="0"/>
                      <a:t>
</a:t>
                    </a:r>
                    <a:fld id="{FEE077BB-B141-4070-BC5F-8A686D364C9E}"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3-1E92-460D-A5AB-ECB1432DED44}"/>
                </c:ext>
              </c:extLst>
            </c:dLbl>
            <c:dLbl>
              <c:idx val="1"/>
              <c:layout>
                <c:manualLayout>
                  <c:x val="8.7871382490254654E-2"/>
                  <c:y val="-0.33767730064669749"/>
                </c:manualLayout>
              </c:layout>
              <c:tx>
                <c:rich>
                  <a:bodyPr/>
                  <a:lstStyle/>
                  <a:p>
                    <a:fld id="{346F9426-DC25-42F5-9916-04A319EA52EF}" type="CELLRANGE">
                      <a:rPr lang="en-US" baseline="0"/>
                      <a:pPr/>
                      <a:t>[CELLRANGE]</a:t>
                    </a:fld>
                    <a:r>
                      <a:rPr lang="en-US" baseline="0"/>
                      <a:t>
</a:t>
                    </a:r>
                    <a:fld id="{C73F1AA4-93D8-4C81-B489-55663AA0827D}" type="CATEGORYNAME">
                      <a:rPr lang="en-US" baseline="0"/>
                      <a:pPr/>
                      <a:t>[NOMBRE DE CATEGORÍA]</a:t>
                    </a:fld>
                    <a:r>
                      <a:rPr lang="en-US" baseline="0"/>
                      <a:t>
</a:t>
                    </a:r>
                    <a:fld id="{394DCCAF-AE45-4DA1-9858-C6F577F639D6}"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1E92-460D-A5AB-ECB1432DED44}"/>
                </c:ext>
              </c:extLst>
            </c:dLbl>
            <c:dLbl>
              <c:idx val="2"/>
              <c:tx>
                <c:rich>
                  <a:bodyPr/>
                  <a:lstStyle/>
                  <a:p>
                    <a:fld id="{08634920-D36C-4984-9E6C-979063B2A5BD}" type="CELLRANGE">
                      <a:rPr lang="en-US" baseline="0"/>
                      <a:pPr/>
                      <a:t>[CELLRANGE]</a:t>
                    </a:fld>
                    <a:r>
                      <a:rPr lang="en-US" baseline="0"/>
                      <a:t>
</a:t>
                    </a:r>
                    <a:fld id="{2B898DB5-495E-436D-9326-038EFF7A0626}" type="CATEGORYNAME">
                      <a:rPr lang="en-US" baseline="0"/>
                      <a:pPr/>
                      <a:t>[NOMBRE DE CATEGORÍA]</a:t>
                    </a:fld>
                    <a:r>
                      <a:rPr lang="en-US" baseline="0"/>
                      <a:t>
</a:t>
                    </a:r>
                    <a:fld id="{B9B7D221-259C-4313-BC81-0EFC294119D3}"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1E92-460D-A5AB-ECB1432DE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f>Hoja2!$A$42:$A$44</c:f>
              <c:strCache>
                <c:ptCount val="3"/>
                <c:pt idx="0">
                  <c:v>STCNS</c:v>
                </c:pt>
                <c:pt idx="1">
                  <c:v>INEES</c:v>
                </c:pt>
                <c:pt idx="2">
                  <c:v>IGSNS</c:v>
                </c:pt>
              </c:strCache>
            </c:strRef>
          </c:cat>
          <c:val>
            <c:numRef>
              <c:f>Hoja2!$D$42:$D$44</c:f>
              <c:numCache>
                <c:formatCode>0.00%</c:formatCode>
                <c:ptCount val="3"/>
                <c:pt idx="0">
                  <c:v>6.1460231068667444E-2</c:v>
                </c:pt>
                <c:pt idx="1">
                  <c:v>6.927623452676393E-2</c:v>
                </c:pt>
                <c:pt idx="2">
                  <c:v>7.4223859493670885E-2</c:v>
                </c:pt>
              </c:numCache>
            </c:numRef>
          </c:val>
          <c:extLst>
            <c:ext xmlns:c15="http://schemas.microsoft.com/office/drawing/2012/chart" uri="{02D57815-91ED-43cb-92C2-25804820EDAC}">
              <c15:datalabelsRange>
                <c15:f>Hoja2!$C$42:$C$44</c15:f>
                <c15:dlblRangeCache>
                  <c:ptCount val="3"/>
                  <c:pt idx="0">
                    <c:v> Q947,084.03 </c:v>
                  </c:pt>
                  <c:pt idx="1">
                    <c:v> Q532,754.68 </c:v>
                  </c:pt>
                  <c:pt idx="2">
                    <c:v> Q586,368.49 </c:v>
                  </c:pt>
                </c15:dlblRangeCache>
              </c15:datalabelsRange>
            </c:ext>
            <c:ext xmlns:c16="http://schemas.microsoft.com/office/drawing/2014/chart" uri="{C3380CC4-5D6E-409C-BE32-E72D297353CC}">
              <c16:uniqueId val="{00000000-1E92-460D-A5AB-ECB1432DED44}"/>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Hoja2!$C$51</c:f>
              <c:strCache>
                <c:ptCount val="1"/>
                <c:pt idx="0">
                  <c:v>Ejecutado</c:v>
                </c:pt>
              </c:strCache>
            </c:strRef>
          </c:tx>
          <c:spPr>
            <a:solidFill>
              <a:schemeClr val="accent1"/>
            </a:solidFill>
            <a:ln>
              <a:noFill/>
            </a:ln>
            <a:effectLst/>
          </c:spPr>
          <c:invertIfNegative val="0"/>
          <c:dLbls>
            <c:delete val="1"/>
          </c:dLbls>
          <c:cat>
            <c:strRef>
              <c:f>Hoja2!$A$52:$A$54</c:f>
              <c:strCache>
                <c:ptCount val="3"/>
                <c:pt idx="0">
                  <c:v>STCNS</c:v>
                </c:pt>
                <c:pt idx="1">
                  <c:v>INEES</c:v>
                </c:pt>
                <c:pt idx="2">
                  <c:v>IGSNS</c:v>
                </c:pt>
              </c:strCache>
            </c:strRef>
          </c:cat>
          <c:val>
            <c:numRef>
              <c:f>Hoja2!$C$52:$C$54</c:f>
              <c:numCache>
                <c:formatCode>_("Q"* #,##0.00_);_("Q"* \(#,##0.00\);_("Q"* "-"??_);_(@_)</c:formatCode>
                <c:ptCount val="3"/>
                <c:pt idx="0">
                  <c:v>5260213.45</c:v>
                </c:pt>
                <c:pt idx="1">
                  <c:v>2772098.53</c:v>
                </c:pt>
                <c:pt idx="2">
                  <c:v>2883839.23</c:v>
                </c:pt>
              </c:numCache>
            </c:numRef>
          </c:val>
          <c:extLst>
            <c:ext xmlns:c16="http://schemas.microsoft.com/office/drawing/2014/chart" uri="{C3380CC4-5D6E-409C-BE32-E72D297353CC}">
              <c16:uniqueId val="{00000000-5668-456F-868F-43807415A5EC}"/>
            </c:ext>
          </c:extLst>
        </c:ser>
        <c:ser>
          <c:idx val="1"/>
          <c:order val="1"/>
          <c:tx>
            <c:strRef>
              <c:f>Hoja2!$D$51</c:f>
              <c:strCache>
                <c:ptCount val="1"/>
                <c:pt idx="0">
                  <c:v>Porcentaje de Ejecución</c:v>
                </c:pt>
              </c:strCache>
            </c:strRef>
          </c:tx>
          <c:spPr>
            <a:solidFill>
              <a:schemeClr val="accent2"/>
            </a:solidFill>
            <a:ln>
              <a:noFill/>
            </a:ln>
            <a:effectLst/>
          </c:spPr>
          <c:invertIfNegative val="0"/>
          <c:dLbls>
            <c:delete val="1"/>
          </c:dLbls>
          <c:cat>
            <c:strRef>
              <c:f>Hoja2!$A$52:$A$54</c:f>
              <c:strCache>
                <c:ptCount val="3"/>
                <c:pt idx="0">
                  <c:v>STCNS</c:v>
                </c:pt>
                <c:pt idx="1">
                  <c:v>INEES</c:v>
                </c:pt>
                <c:pt idx="2">
                  <c:v>IGSNS</c:v>
                </c:pt>
              </c:strCache>
            </c:strRef>
          </c:cat>
          <c:val>
            <c:numRef>
              <c:f>Hoja2!$D$52:$D$54</c:f>
              <c:numCache>
                <c:formatCode>0.00%</c:formatCode>
                <c:ptCount val="3"/>
                <c:pt idx="0">
                  <c:v>0.34135718042623142</c:v>
                </c:pt>
                <c:pt idx="1">
                  <c:v>0.36046712512328849</c:v>
                </c:pt>
                <c:pt idx="2">
                  <c:v>0.36504294050632913</c:v>
                </c:pt>
              </c:numCache>
            </c:numRef>
          </c:val>
          <c:extLst>
            <c:ext xmlns:c16="http://schemas.microsoft.com/office/drawing/2014/chart" uri="{C3380CC4-5D6E-409C-BE32-E72D297353CC}">
              <c16:uniqueId val="{00000003-24F7-4F7F-B8D5-9399CDE7353D}"/>
            </c:ext>
          </c:extLst>
        </c:ser>
        <c:dLbls>
          <c:dLblPos val="outEnd"/>
          <c:showLegendKey val="0"/>
          <c:showVal val="1"/>
          <c:showCatName val="0"/>
          <c:showSerName val="0"/>
          <c:showPercent val="0"/>
          <c:showBubbleSize val="0"/>
        </c:dLbls>
        <c:gapWidth val="219"/>
        <c:overlap val="-27"/>
        <c:axId val="63273999"/>
        <c:axId val="63273519"/>
      </c:barChart>
      <c:catAx>
        <c:axId val="63273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crossAx val="63273519"/>
        <c:crosses val="autoZero"/>
        <c:auto val="1"/>
        <c:lblAlgn val="ctr"/>
        <c:lblOffset val="100"/>
        <c:noMultiLvlLbl val="0"/>
      </c:catAx>
      <c:valAx>
        <c:axId val="63273519"/>
        <c:scaling>
          <c:orientation val="minMax"/>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6327399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hade val="15000"/>
        </a:schemeClr>
      </a:solidFill>
      <a:round/>
    </a:ln>
    <a:effectLst/>
  </c:spPr>
  <c:txPr>
    <a:bodyPr/>
    <a:lstStyle/>
    <a:p>
      <a:pPr>
        <a:defRPr b="1">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ustomXml" Target="../ink/ink1.xml"/><Relationship Id="rId12"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11" Type="http://schemas.openxmlformats.org/officeDocument/2006/relationships/chart" Target="../charts/chart2.xml"/><Relationship Id="rId10" Type="http://schemas.openxmlformats.org/officeDocument/2006/relationships/hyperlink" Target="https://stcns.gob.gt/comentarios-sugerencias/" TargetMode="External"/><Relationship Id="rId9" Type="http://schemas.openxmlformats.org/officeDocument/2006/relationships/hyperlink" Target="https://stcns.gob.gt/solicitud-de-informacion-publica/"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1471083</xdr:colOff>
      <xdr:row>19</xdr:row>
      <xdr:rowOff>158751</xdr:rowOff>
    </xdr:from>
    <xdr:to>
      <xdr:col>13</xdr:col>
      <xdr:colOff>0</xdr:colOff>
      <xdr:row>28</xdr:row>
      <xdr:rowOff>21168</xdr:rowOff>
    </xdr:to>
    <xdr:graphicFrame macro="">
      <xdr:nvGraphicFramePr>
        <xdr:cNvPr id="3" name="Gráfico 2">
          <a:extLst>
            <a:ext uri="{FF2B5EF4-FFF2-40B4-BE49-F238E27FC236}">
              <a16:creationId xmlns:a16="http://schemas.microsoft.com/office/drawing/2014/main" id="{3BEA2D25-B8E1-49B4-90E1-D6C848D11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133351</xdr:colOff>
      <xdr:row>1</xdr:row>
      <xdr:rowOff>190500</xdr:rowOff>
    </xdr:from>
    <xdr:to>
      <xdr:col>1</xdr:col>
      <xdr:colOff>1182461</xdr:colOff>
      <xdr:row>5</xdr:row>
      <xdr:rowOff>176894</xdr:rowOff>
    </xdr:to>
    <xdr:pic>
      <xdr:nvPicPr>
        <xdr:cNvPr id="2" name="Imagen 1">
          <a:extLst>
            <a:ext uri="{FF2B5EF4-FFF2-40B4-BE49-F238E27FC236}">
              <a16:creationId xmlns:a16="http://schemas.microsoft.com/office/drawing/2014/main" id="{FF8E3312-CE00-4D16-97E6-833F369DEE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381000"/>
          <a:ext cx="2886074"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285390</xdr:colOff>
      <xdr:row>17</xdr:row>
      <xdr:rowOff>85590</xdr:rowOff>
    </xdr:from>
    <xdr:to>
      <xdr:col>11</xdr:col>
      <xdr:colOff>285750</xdr:colOff>
      <xdr:row>17</xdr:row>
      <xdr:rowOff>85950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Entrada de lápiz 5">
              <a:extLst>
                <a:ext uri="{FF2B5EF4-FFF2-40B4-BE49-F238E27FC236}">
                  <a16:creationId xmlns:a16="http://schemas.microsoft.com/office/drawing/2014/main" id="{EB9EDD9B-3117-6AAC-F8F5-5106BF96FE98}"/>
                </a:ext>
              </a:extLst>
            </xdr14:cNvPr>
            <xdr14:cNvContentPartPr/>
          </xdr14:nvContentPartPr>
          <xdr14:nvPr macro=""/>
          <xdr14:xfrm>
            <a:off x="11886840" y="6886440"/>
            <a:ext cx="360" cy="360"/>
          </xdr14:xfrm>
        </xdr:contentPart>
      </mc:Choice>
      <mc:Fallback xmlns="">
        <xdr:pic>
          <xdr:nvPicPr>
            <xdr:cNvPr id="6" name="Entrada de lápiz 5">
              <a:extLst>
                <a:ext uri="{FF2B5EF4-FFF2-40B4-BE49-F238E27FC236}">
                  <a16:creationId xmlns:a16="http://schemas.microsoft.com/office/drawing/2014/main" id="{EB9EDD9B-3117-6AAC-F8F5-5106BF96FE98}"/>
                </a:ext>
              </a:extLst>
            </xdr:cNvPr>
            <xdr:cNvPicPr/>
          </xdr:nvPicPr>
          <xdr:blipFill>
            <a:blip xmlns:r="http://schemas.openxmlformats.org/officeDocument/2006/relationships" r:embed="rId8"/>
            <a:stretch>
              <a:fillRect/>
            </a:stretch>
          </xdr:blipFill>
          <xdr:spPr>
            <a:xfrm>
              <a:off x="11878200" y="6877800"/>
              <a:ext cx="18000" cy="18000"/>
            </a:xfrm>
            <a:prstGeom prst="rect">
              <a:avLst/>
            </a:prstGeom>
          </xdr:spPr>
        </xdr:pic>
      </mc:Fallback>
    </mc:AlternateContent>
    <xdr:clientData/>
  </xdr:twoCellAnchor>
  <xdr:twoCellAnchor>
    <xdr:from>
      <xdr:col>3</xdr:col>
      <xdr:colOff>442634</xdr:colOff>
      <xdr:row>34</xdr:row>
      <xdr:rowOff>49629</xdr:rowOff>
    </xdr:from>
    <xdr:to>
      <xdr:col>7</xdr:col>
      <xdr:colOff>33330</xdr:colOff>
      <xdr:row>38</xdr:row>
      <xdr:rowOff>112059</xdr:rowOff>
    </xdr:to>
    <xdr:sp macro="" textlink="">
      <xdr:nvSpPr>
        <xdr:cNvPr id="7" name="Rectángulo: esquinas redondeadas 6">
          <a:hlinkClick xmlns:r="http://schemas.openxmlformats.org/officeDocument/2006/relationships" r:id="rId9"/>
          <a:extLst>
            <a:ext uri="{FF2B5EF4-FFF2-40B4-BE49-F238E27FC236}">
              <a16:creationId xmlns:a16="http://schemas.microsoft.com/office/drawing/2014/main" id="{C1CDBDF9-2C64-451D-9E20-5CFFF0631364}"/>
            </a:ext>
          </a:extLst>
        </xdr:cNvPr>
        <xdr:cNvSpPr/>
      </xdr:nvSpPr>
      <xdr:spPr>
        <a:xfrm>
          <a:off x="5137899" y="12880364"/>
          <a:ext cx="3232607" cy="869254"/>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Consulta</a:t>
          </a:r>
          <a:r>
            <a:rPr lang="es-GT" sz="1600" baseline="0">
              <a:latin typeface="Altivo Medium" panose="020B0000000000000000" pitchFamily="34" charset="0"/>
            </a:rPr>
            <a:t> de Información Pública</a:t>
          </a:r>
          <a:endParaRPr lang="es-GT" sz="1600">
            <a:latin typeface="Altivo Medium" panose="020B0000000000000000" pitchFamily="34" charset="0"/>
          </a:endParaRPr>
        </a:p>
      </xdr:txBody>
    </xdr:sp>
    <xdr:clientData/>
  </xdr:twoCellAnchor>
  <xdr:twoCellAnchor>
    <xdr:from>
      <xdr:col>7</xdr:col>
      <xdr:colOff>392527</xdr:colOff>
      <xdr:row>34</xdr:row>
      <xdr:rowOff>61154</xdr:rowOff>
    </xdr:from>
    <xdr:to>
      <xdr:col>9</xdr:col>
      <xdr:colOff>69669</xdr:colOff>
      <xdr:row>38</xdr:row>
      <xdr:rowOff>134470</xdr:rowOff>
    </xdr:to>
    <xdr:sp macro="" textlink="">
      <xdr:nvSpPr>
        <xdr:cNvPr id="8" name="Rectángulo: esquinas redondeadas 7">
          <a:hlinkClick xmlns:r="http://schemas.openxmlformats.org/officeDocument/2006/relationships" r:id="rId10"/>
          <a:extLst>
            <a:ext uri="{FF2B5EF4-FFF2-40B4-BE49-F238E27FC236}">
              <a16:creationId xmlns:a16="http://schemas.microsoft.com/office/drawing/2014/main" id="{D986C905-68C0-4A3E-9D0A-CB4918C19D39}"/>
            </a:ext>
          </a:extLst>
        </xdr:cNvPr>
        <xdr:cNvSpPr/>
      </xdr:nvSpPr>
      <xdr:spPr>
        <a:xfrm>
          <a:off x="8729703" y="12891889"/>
          <a:ext cx="3218201" cy="88014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Comentarios o Sugerencias </a:t>
          </a:r>
        </a:p>
      </xdr:txBody>
    </xdr:sp>
    <xdr:clientData/>
  </xdr:twoCellAnchor>
  <xdr:twoCellAnchor>
    <xdr:from>
      <xdr:col>6</xdr:col>
      <xdr:colOff>157368</xdr:colOff>
      <xdr:row>14</xdr:row>
      <xdr:rowOff>82826</xdr:rowOff>
    </xdr:from>
    <xdr:to>
      <xdr:col>13</xdr:col>
      <xdr:colOff>16564</xdr:colOff>
      <xdr:row>19</xdr:row>
      <xdr:rowOff>24848</xdr:rowOff>
    </xdr:to>
    <xdr:graphicFrame macro="">
      <xdr:nvGraphicFramePr>
        <xdr:cNvPr id="5" name="Gráfico 4">
          <a:extLst>
            <a:ext uri="{FF2B5EF4-FFF2-40B4-BE49-F238E27FC236}">
              <a16:creationId xmlns:a16="http://schemas.microsoft.com/office/drawing/2014/main" id="{23ED9AE7-AE83-43AF-9DCB-24295BE8F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692351</xdr:colOff>
      <xdr:row>24</xdr:row>
      <xdr:rowOff>244449</xdr:rowOff>
    </xdr:from>
    <xdr:to>
      <xdr:col>12</xdr:col>
      <xdr:colOff>631371</xdr:colOff>
      <xdr:row>25</xdr:row>
      <xdr:rowOff>51538</xdr:rowOff>
    </xdr:to>
    <xdr:sp macro="" textlink="">
      <xdr:nvSpPr>
        <xdr:cNvPr id="9" name="CuadroTexto 1">
          <a:extLst>
            <a:ext uri="{FF2B5EF4-FFF2-40B4-BE49-F238E27FC236}">
              <a16:creationId xmlns:a16="http://schemas.microsoft.com/office/drawing/2014/main" id="{696A087D-49FE-6CEE-F8BD-2EB3EC935C53}"/>
            </a:ext>
          </a:extLst>
        </xdr:cNvPr>
        <xdr:cNvSpPr txBox="1"/>
      </xdr:nvSpPr>
      <xdr:spPr>
        <a:xfrm>
          <a:off x="13472180" y="11097506"/>
          <a:ext cx="701020" cy="215303"/>
        </a:xfrm>
        <a:prstGeom prst="rect">
          <a:avLst/>
        </a:prstGeom>
        <a:ln>
          <a:solidFill>
            <a:schemeClr val="tx1"/>
          </a:solid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GT" sz="900" b="1" kern="1200">
              <a:latin typeface="Arial" panose="020B0604020202020204" pitchFamily="34" charset="0"/>
              <a:cs typeface="Arial" panose="020B0604020202020204" pitchFamily="34" charset="0"/>
            </a:rPr>
            <a:t>  35.21 %</a:t>
          </a:r>
        </a:p>
      </xdr:txBody>
    </xdr:sp>
    <xdr:clientData/>
  </xdr:twoCellAnchor>
  <xdr:twoCellAnchor editAs="oneCell">
    <xdr:from>
      <xdr:col>14</xdr:col>
      <xdr:colOff>761999</xdr:colOff>
      <xdr:row>0</xdr:row>
      <xdr:rowOff>142875</xdr:rowOff>
    </xdr:from>
    <xdr:to>
      <xdr:col>16</xdr:col>
      <xdr:colOff>454593</xdr:colOff>
      <xdr:row>7</xdr:row>
      <xdr:rowOff>133125</xdr:rowOff>
    </xdr:to>
    <xdr:pic>
      <xdr:nvPicPr>
        <xdr:cNvPr id="10" name="Imagen 9">
          <a:extLst>
            <a:ext uri="{FF2B5EF4-FFF2-40B4-BE49-F238E27FC236}">
              <a16:creationId xmlns:a16="http://schemas.microsoft.com/office/drawing/2014/main" id="{22704607-3383-0391-7121-3DD022D6C03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5716249" y="142875"/>
          <a:ext cx="1800000" cy="1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2447925</xdr:colOff>
      <xdr:row>9</xdr:row>
      <xdr:rowOff>119062</xdr:rowOff>
    </xdr:from>
    <xdr:to>
      <xdr:col>5</xdr:col>
      <xdr:colOff>0</xdr:colOff>
      <xdr:row>24</xdr:row>
      <xdr:rowOff>4762</xdr:rowOff>
    </xdr:to>
    <xdr:graphicFrame macro="">
      <xdr:nvGraphicFramePr>
        <xdr:cNvPr id="2" name="Gráfico 1">
          <a:extLst>
            <a:ext uri="{FF2B5EF4-FFF2-40B4-BE49-F238E27FC236}">
              <a16:creationId xmlns:a16="http://schemas.microsoft.com/office/drawing/2014/main" id="{21C03861-77B5-FA7E-4CC1-16658E67F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87924</xdr:colOff>
      <xdr:row>9</xdr:row>
      <xdr:rowOff>79864</xdr:rowOff>
    </xdr:from>
    <xdr:to>
      <xdr:col>1</xdr:col>
      <xdr:colOff>2088174</xdr:colOff>
      <xdr:row>19</xdr:row>
      <xdr:rowOff>137014</xdr:rowOff>
    </xdr:to>
    <xdr:graphicFrame macro="">
      <xdr:nvGraphicFramePr>
        <xdr:cNvPr id="9" name="Gráfico 8">
          <a:extLst>
            <a:ext uri="{FF2B5EF4-FFF2-40B4-BE49-F238E27FC236}">
              <a16:creationId xmlns:a16="http://schemas.microsoft.com/office/drawing/2014/main" id="{AA6F674E-BF7A-4F95-BE2C-01B182BA5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46892</xdr:colOff>
      <xdr:row>39</xdr:row>
      <xdr:rowOff>15386</xdr:rowOff>
    </xdr:from>
    <xdr:to>
      <xdr:col>9</xdr:col>
      <xdr:colOff>757603</xdr:colOff>
      <xdr:row>53</xdr:row>
      <xdr:rowOff>91586</xdr:rowOff>
    </xdr:to>
    <xdr:graphicFrame macro="">
      <xdr:nvGraphicFramePr>
        <xdr:cNvPr id="3" name="Gráfico 2">
          <a:extLst>
            <a:ext uri="{FF2B5EF4-FFF2-40B4-BE49-F238E27FC236}">
              <a16:creationId xmlns:a16="http://schemas.microsoft.com/office/drawing/2014/main" id="{965C51F0-ABC1-A788-63F4-2F8CDBCDAE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29308</xdr:colOff>
      <xdr:row>54</xdr:row>
      <xdr:rowOff>5863</xdr:rowOff>
    </xdr:from>
    <xdr:to>
      <xdr:col>9</xdr:col>
      <xdr:colOff>740019</xdr:colOff>
      <xdr:row>68</xdr:row>
      <xdr:rowOff>82063</xdr:rowOff>
    </xdr:to>
    <xdr:graphicFrame macro="">
      <xdr:nvGraphicFramePr>
        <xdr:cNvPr id="4" name="Gráfico 3">
          <a:extLst>
            <a:ext uri="{FF2B5EF4-FFF2-40B4-BE49-F238E27FC236}">
              <a16:creationId xmlns:a16="http://schemas.microsoft.com/office/drawing/2014/main" id="{3E3C808D-A6F3-DF58-79DD-7BE833BAB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0.02277</cdr:x>
      <cdr:y>0.04647</cdr:y>
    </cdr:from>
    <cdr:to>
      <cdr:x>0.35221</cdr:x>
      <cdr:y>0.81036</cdr:y>
    </cdr:to>
    <cdr:sp macro="" textlink="">
      <cdr:nvSpPr>
        <cdr:cNvPr id="2" name="Rectángulo 1">
          <a:extLst xmlns:a="http://schemas.openxmlformats.org/drawingml/2006/main">
            <a:ext uri="{FF2B5EF4-FFF2-40B4-BE49-F238E27FC236}">
              <a16:creationId xmlns:a16="http://schemas.microsoft.com/office/drawing/2014/main" id="{1025E7D7-0BC9-B808-A7CE-08D6E66A4F20}"/>
            </a:ext>
          </a:extLst>
        </cdr:cNvPr>
        <cdr:cNvSpPr/>
      </cdr:nvSpPr>
      <cdr:spPr>
        <a:xfrm xmlns:a="http://schemas.openxmlformats.org/drawingml/2006/main">
          <a:off x="104042" y="127487"/>
          <a:ext cx="1504950" cy="209550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r>
            <a:rPr lang="es-GT" sz="1400" kern="1200">
              <a:latin typeface="Arial" panose="020B0604020202020204" pitchFamily="34" charset="0"/>
              <a:cs typeface="Arial" panose="020B0604020202020204" pitchFamily="34" charset="0"/>
            </a:rPr>
            <a:t>Gestión Presupuestaria Acumulada</a:t>
          </a:r>
          <a:r>
            <a:rPr lang="es-GT" sz="1400" kern="1200" baseline="0">
              <a:latin typeface="Arial" panose="020B0604020202020204" pitchFamily="34" charset="0"/>
              <a:cs typeface="Arial" panose="020B0604020202020204" pitchFamily="34" charset="0"/>
            </a:rPr>
            <a:t> al Mes de Julio</a:t>
          </a:r>
        </a:p>
        <a:p xmlns:a="http://schemas.openxmlformats.org/drawingml/2006/main">
          <a:pPr algn="ctr"/>
          <a:endParaRPr lang="es-GT" sz="1600" kern="1200" baseline="0">
            <a:latin typeface="Arial" panose="020B0604020202020204" pitchFamily="34" charset="0"/>
            <a:cs typeface="Arial" panose="020B0604020202020204" pitchFamily="34" charset="0"/>
          </a:endParaRPr>
        </a:p>
        <a:p xmlns:a="http://schemas.openxmlformats.org/drawingml/2006/main">
          <a:pPr algn="ctr"/>
          <a:r>
            <a:rPr lang="es-GT" sz="2800" kern="1200" baseline="0">
              <a:latin typeface="Arial" panose="020B0604020202020204" pitchFamily="34" charset="0"/>
              <a:cs typeface="Arial" panose="020B0604020202020204" pitchFamily="34" charset="0"/>
            </a:rPr>
            <a:t>54.18% </a:t>
          </a:r>
          <a:endParaRPr lang="es-GT" sz="2800" kern="1200">
            <a:latin typeface="Arial" panose="020B0604020202020204" pitchFamily="34" charset="0"/>
            <a:cs typeface="Arial" panose="020B0604020202020204" pitchFamily="34" charset="0"/>
          </a:endParaRPr>
        </a:p>
      </cdr:txBody>
    </cdr:sp>
  </cdr:relSizeAnchor>
</c:userShapes>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1T16:48:31.70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A090-551F-427E-B70A-0B8B1511B464}">
  <sheetPr>
    <pageSetUpPr fitToPage="1"/>
  </sheetPr>
  <dimension ref="A1:R52"/>
  <sheetViews>
    <sheetView showGridLines="0" tabSelected="1" topLeftCell="A20" zoomScale="80" zoomScaleNormal="80" workbookViewId="0">
      <selection activeCell="D42" sqref="D42"/>
    </sheetView>
  </sheetViews>
  <sheetFormatPr baseColWidth="10" defaultRowHeight="15" x14ac:dyDescent="0.25"/>
  <cols>
    <col min="1" max="1" width="27.5703125" customWidth="1"/>
    <col min="2" max="2" width="41.140625" customWidth="1"/>
    <col min="3" max="3" width="1.7109375" style="1" customWidth="1"/>
    <col min="5" max="5" width="20" customWidth="1"/>
    <col min="6" max="6" width="20.42578125" bestFit="1" customWidth="1"/>
    <col min="7" max="7" width="2.7109375" style="1" customWidth="1"/>
    <col min="8" max="8" width="31" customWidth="1"/>
    <col min="9" max="9" width="22.140625" customWidth="1"/>
    <col min="10" max="10" width="2.140625" style="1" customWidth="1"/>
    <col min="13" max="13" width="19" bestFit="1" customWidth="1"/>
    <col min="14" max="14" width="2.28515625" style="1" customWidth="1"/>
    <col min="16" max="16" width="20.140625" customWidth="1"/>
    <col min="17" max="17" width="24.5703125" customWidth="1"/>
    <col min="18" max="18" width="14.5703125" bestFit="1" customWidth="1"/>
  </cols>
  <sheetData>
    <row r="1" spans="1:18" ht="18.75" customHeight="1" x14ac:dyDescent="0.25">
      <c r="A1" s="5"/>
      <c r="B1" s="5"/>
      <c r="C1" s="6"/>
      <c r="D1" s="5"/>
      <c r="E1" s="5"/>
      <c r="F1" s="5"/>
      <c r="G1" s="6"/>
      <c r="H1" s="5"/>
      <c r="I1" s="5"/>
      <c r="J1" s="6"/>
      <c r="K1" s="5"/>
      <c r="L1" s="5"/>
      <c r="M1" s="5"/>
      <c r="N1" s="6"/>
      <c r="O1" s="5"/>
      <c r="P1" s="5"/>
      <c r="Q1" s="5"/>
    </row>
    <row r="2" spans="1:18" ht="20.25" x14ac:dyDescent="0.25">
      <c r="A2" s="142" t="s">
        <v>25</v>
      </c>
      <c r="B2" s="142"/>
      <c r="C2" s="142"/>
      <c r="D2" s="142"/>
      <c r="E2" s="142"/>
      <c r="F2" s="142"/>
      <c r="G2" s="142"/>
      <c r="H2" s="142"/>
      <c r="I2" s="142"/>
      <c r="J2" s="142"/>
      <c r="K2" s="142"/>
      <c r="L2" s="142"/>
      <c r="M2" s="142"/>
      <c r="N2" s="142"/>
      <c r="O2" s="142"/>
      <c r="P2" s="142"/>
      <c r="Q2" s="5"/>
    </row>
    <row r="3" spans="1:18" ht="20.25" x14ac:dyDescent="0.25">
      <c r="A3" s="143" t="s">
        <v>71</v>
      </c>
      <c r="B3" s="143"/>
      <c r="C3" s="143"/>
      <c r="D3" s="143"/>
      <c r="E3" s="143"/>
      <c r="F3" s="143"/>
      <c r="G3" s="143"/>
      <c r="H3" s="143"/>
      <c r="I3" s="143"/>
      <c r="J3" s="143"/>
      <c r="K3" s="143"/>
      <c r="L3" s="143"/>
      <c r="M3" s="143"/>
      <c r="N3" s="143"/>
      <c r="O3" s="143"/>
      <c r="P3" s="143"/>
      <c r="Q3" s="5"/>
    </row>
    <row r="4" spans="1:18" ht="20.25" x14ac:dyDescent="0.25">
      <c r="A4" s="144" t="s">
        <v>45</v>
      </c>
      <c r="B4" s="144"/>
      <c r="C4" s="144"/>
      <c r="D4" s="144"/>
      <c r="E4" s="144"/>
      <c r="F4" s="144"/>
      <c r="G4" s="144"/>
      <c r="H4" s="144"/>
      <c r="I4" s="144"/>
      <c r="J4" s="144"/>
      <c r="K4" s="144"/>
      <c r="L4" s="144"/>
      <c r="M4" s="144"/>
      <c r="N4" s="144"/>
      <c r="O4" s="144"/>
      <c r="P4" s="144"/>
      <c r="Q4" s="5"/>
    </row>
    <row r="5" spans="1:18" ht="20.25" x14ac:dyDescent="0.25">
      <c r="A5" s="144" t="s">
        <v>46</v>
      </c>
      <c r="B5" s="144"/>
      <c r="C5" s="144"/>
      <c r="D5" s="144"/>
      <c r="E5" s="144"/>
      <c r="F5" s="144"/>
      <c r="G5" s="144"/>
      <c r="H5" s="144"/>
      <c r="I5" s="144"/>
      <c r="J5" s="144"/>
      <c r="K5" s="144"/>
      <c r="L5" s="144"/>
      <c r="M5" s="144"/>
      <c r="N5" s="144"/>
      <c r="O5" s="144"/>
      <c r="P5" s="144"/>
      <c r="Q5" s="5"/>
    </row>
    <row r="6" spans="1:18" ht="20.25" x14ac:dyDescent="0.25">
      <c r="A6" s="144" t="s">
        <v>47</v>
      </c>
      <c r="B6" s="144"/>
      <c r="C6" s="144"/>
      <c r="D6" s="144"/>
      <c r="E6" s="144"/>
      <c r="F6" s="144"/>
      <c r="G6" s="144"/>
      <c r="H6" s="144"/>
      <c r="I6" s="144"/>
      <c r="J6" s="144"/>
      <c r="K6" s="144"/>
      <c r="L6" s="144"/>
      <c r="M6" s="144"/>
      <c r="N6" s="144"/>
      <c r="O6" s="144"/>
      <c r="P6" s="144"/>
      <c r="Q6" s="5"/>
    </row>
    <row r="7" spans="1:18" ht="20.25" customHeight="1" x14ac:dyDescent="0.25">
      <c r="A7" s="136"/>
      <c r="B7" s="136"/>
      <c r="C7" s="136"/>
      <c r="D7" s="136"/>
      <c r="E7" s="136"/>
      <c r="F7" s="136"/>
      <c r="G7" s="136"/>
      <c r="H7" s="136"/>
      <c r="I7" s="136"/>
      <c r="J7" s="136"/>
      <c r="K7" s="136"/>
      <c r="L7" s="136"/>
      <c r="M7" s="136"/>
      <c r="N7" s="136"/>
      <c r="O7" s="136"/>
      <c r="P7" s="136"/>
      <c r="Q7" s="136"/>
    </row>
    <row r="8" spans="1:18" ht="16.5" customHeight="1" thickBot="1" x14ac:dyDescent="0.3">
      <c r="A8" s="136"/>
      <c r="B8" s="136"/>
      <c r="C8" s="136"/>
      <c r="D8" s="136"/>
      <c r="E8" s="136"/>
      <c r="F8" s="136"/>
      <c r="G8" s="136"/>
      <c r="H8" s="136"/>
      <c r="I8" s="136"/>
      <c r="J8" s="136"/>
      <c r="K8" s="136"/>
      <c r="L8" s="136"/>
      <c r="M8" s="136"/>
      <c r="N8" s="136"/>
      <c r="O8" s="136"/>
      <c r="P8" s="136"/>
      <c r="Q8" s="136"/>
    </row>
    <row r="9" spans="1:18" ht="52.5" customHeight="1" thickBot="1" x14ac:dyDescent="0.3">
      <c r="A9" s="125" t="s">
        <v>38</v>
      </c>
      <c r="B9" s="126"/>
      <c r="C9" s="5"/>
      <c r="D9" s="83" t="s">
        <v>44</v>
      </c>
      <c r="E9" s="84"/>
      <c r="F9" s="85"/>
      <c r="G9" s="3"/>
      <c r="H9" s="83" t="s">
        <v>55</v>
      </c>
      <c r="I9" s="85"/>
      <c r="J9" s="3"/>
      <c r="K9" s="131" t="s">
        <v>56</v>
      </c>
      <c r="L9" s="131"/>
      <c r="M9" s="131"/>
      <c r="N9" s="3"/>
      <c r="O9" s="94" t="s">
        <v>14</v>
      </c>
      <c r="P9" s="100"/>
      <c r="Q9" s="100"/>
    </row>
    <row r="10" spans="1:18" ht="44.25" customHeight="1" x14ac:dyDescent="0.25">
      <c r="A10" s="88" t="s">
        <v>0</v>
      </c>
      <c r="B10" s="128" t="s">
        <v>1</v>
      </c>
      <c r="C10" s="5"/>
      <c r="D10" s="101" t="s">
        <v>48</v>
      </c>
      <c r="E10" s="102"/>
      <c r="F10" s="7">
        <v>15409705</v>
      </c>
      <c r="G10" s="8"/>
      <c r="H10" s="25" t="s">
        <v>8</v>
      </c>
      <c r="I10" s="11">
        <f>Q13+Q14+Q15</f>
        <v>1728240.59</v>
      </c>
      <c r="J10" s="9"/>
      <c r="K10" s="134" t="s">
        <v>34</v>
      </c>
      <c r="L10" s="134"/>
      <c r="M10" s="135">
        <f>I10+I11+I12+I13+I14</f>
        <v>2066207.2</v>
      </c>
      <c r="N10" s="9"/>
      <c r="O10" s="145" t="s">
        <v>51</v>
      </c>
      <c r="P10" s="146"/>
      <c r="Q10" s="10">
        <v>11347452</v>
      </c>
    </row>
    <row r="11" spans="1:18" ht="45" customHeight="1" x14ac:dyDescent="0.25">
      <c r="A11" s="127"/>
      <c r="B11" s="87"/>
      <c r="C11" s="5"/>
      <c r="D11" s="101" t="s">
        <v>49</v>
      </c>
      <c r="E11" s="102"/>
      <c r="F11" s="7">
        <v>7690295</v>
      </c>
      <c r="G11" s="8"/>
      <c r="H11" s="25" t="s">
        <v>9</v>
      </c>
      <c r="I11" s="11">
        <v>202231.82</v>
      </c>
      <c r="J11" s="9"/>
      <c r="K11" s="134"/>
      <c r="L11" s="134"/>
      <c r="M11" s="135"/>
      <c r="N11" s="6"/>
      <c r="O11" s="101" t="s">
        <v>52</v>
      </c>
      <c r="P11" s="102"/>
      <c r="Q11" s="11">
        <v>6412131</v>
      </c>
    </row>
    <row r="12" spans="1:18" ht="45" customHeight="1" x14ac:dyDescent="0.25">
      <c r="A12" s="88" t="s">
        <v>2</v>
      </c>
      <c r="B12" s="86" t="s">
        <v>3</v>
      </c>
      <c r="C12" s="5"/>
      <c r="D12" s="101" t="s">
        <v>50</v>
      </c>
      <c r="E12" s="102"/>
      <c r="F12" s="7">
        <v>7900000</v>
      </c>
      <c r="G12" s="8"/>
      <c r="H12" s="25" t="s">
        <v>10</v>
      </c>
      <c r="I12" s="11">
        <v>73555.39</v>
      </c>
      <c r="J12" s="9"/>
      <c r="K12" s="131" t="s">
        <v>57</v>
      </c>
      <c r="L12" s="131"/>
      <c r="M12" s="131"/>
      <c r="N12" s="6"/>
      <c r="O12" s="101" t="s">
        <v>53</v>
      </c>
      <c r="P12" s="102"/>
      <c r="Q12" s="11">
        <v>6725552</v>
      </c>
    </row>
    <row r="13" spans="1:18" ht="63" customHeight="1" x14ac:dyDescent="0.25">
      <c r="A13" s="127"/>
      <c r="B13" s="87"/>
      <c r="C13" s="5"/>
      <c r="D13" s="129" t="s">
        <v>70</v>
      </c>
      <c r="E13" s="130"/>
      <c r="F13" s="14">
        <v>947084.03</v>
      </c>
      <c r="G13" s="8"/>
      <c r="H13" s="25" t="s">
        <v>11</v>
      </c>
      <c r="I13" s="11">
        <v>58565</v>
      </c>
      <c r="J13" s="9"/>
      <c r="K13" s="134" t="s">
        <v>13</v>
      </c>
      <c r="L13" s="134"/>
      <c r="M13" s="135">
        <f>M10</f>
        <v>2066207.2</v>
      </c>
      <c r="N13" s="6"/>
      <c r="O13" s="132" t="s">
        <v>58</v>
      </c>
      <c r="P13" s="133"/>
      <c r="Q13" s="15">
        <v>786240.25</v>
      </c>
    </row>
    <row r="14" spans="1:18" ht="73.5" customHeight="1" x14ac:dyDescent="0.25">
      <c r="A14" s="88" t="s">
        <v>4</v>
      </c>
      <c r="B14" s="86" t="s">
        <v>5</v>
      </c>
      <c r="C14" s="5"/>
      <c r="D14" s="129" t="s">
        <v>59</v>
      </c>
      <c r="E14" s="130"/>
      <c r="F14" s="14">
        <v>532754.68000000005</v>
      </c>
      <c r="G14" s="8"/>
      <c r="H14" s="25" t="s">
        <v>12</v>
      </c>
      <c r="I14" s="11">
        <v>3614.4</v>
      </c>
      <c r="J14" s="9"/>
      <c r="K14" s="134"/>
      <c r="L14" s="134"/>
      <c r="M14" s="135"/>
      <c r="N14" s="6"/>
      <c r="O14" s="132" t="s">
        <v>60</v>
      </c>
      <c r="P14" s="133"/>
      <c r="Q14" s="15">
        <v>439450.55</v>
      </c>
    </row>
    <row r="15" spans="1:18" ht="59.25" customHeight="1" x14ac:dyDescent="0.25">
      <c r="A15" s="127"/>
      <c r="B15" s="87"/>
      <c r="C15" s="5"/>
      <c r="D15" s="129" t="s">
        <v>61</v>
      </c>
      <c r="E15" s="130"/>
      <c r="F15" s="14">
        <v>586368.49</v>
      </c>
      <c r="G15" s="8"/>
      <c r="J15" s="3"/>
      <c r="K15" s="5"/>
      <c r="L15" s="5"/>
      <c r="M15" s="5"/>
      <c r="N15" s="6"/>
      <c r="O15" s="132" t="s">
        <v>62</v>
      </c>
      <c r="P15" s="133"/>
      <c r="Q15" s="15">
        <v>502549.79</v>
      </c>
      <c r="R15" s="26"/>
    </row>
    <row r="16" spans="1:18" ht="61.5" customHeight="1" x14ac:dyDescent="0.25">
      <c r="A16" s="88" t="s">
        <v>31</v>
      </c>
      <c r="B16" s="86" t="s">
        <v>33</v>
      </c>
      <c r="C16" s="5"/>
      <c r="D16" s="101" t="s">
        <v>63</v>
      </c>
      <c r="E16" s="102"/>
      <c r="F16" s="16">
        <f>F13/F10</f>
        <v>6.1460231068667444E-2</v>
      </c>
      <c r="G16" s="8"/>
      <c r="J16" s="9"/>
      <c r="K16" s="5"/>
      <c r="L16" s="5"/>
      <c r="M16" s="5"/>
      <c r="N16" s="6"/>
      <c r="O16" s="101" t="s">
        <v>64</v>
      </c>
      <c r="P16" s="102"/>
      <c r="Q16" s="16">
        <f>Q13/Q10</f>
        <v>6.9287823380966937E-2</v>
      </c>
      <c r="R16" s="26"/>
    </row>
    <row r="17" spans="1:17" ht="66.75" customHeight="1" x14ac:dyDescent="0.25">
      <c r="A17" s="127"/>
      <c r="B17" s="87"/>
      <c r="C17" s="5"/>
      <c r="D17" s="101" t="s">
        <v>65</v>
      </c>
      <c r="E17" s="102"/>
      <c r="F17" s="16">
        <f t="shared" ref="F17:F18" si="0">F14/F11</f>
        <v>6.927623452676393E-2</v>
      </c>
      <c r="G17" s="17"/>
      <c r="J17" s="9"/>
      <c r="K17" s="5"/>
      <c r="L17" s="5"/>
      <c r="M17" s="5"/>
      <c r="N17" s="6"/>
      <c r="O17" s="101" t="s">
        <v>66</v>
      </c>
      <c r="P17" s="102"/>
      <c r="Q17" s="16">
        <f>Q14/Q11</f>
        <v>6.8534243919845056E-2</v>
      </c>
    </row>
    <row r="18" spans="1:17" ht="66" customHeight="1" thickBot="1" x14ac:dyDescent="0.3">
      <c r="A18" s="88" t="s">
        <v>6</v>
      </c>
      <c r="B18" s="86" t="s">
        <v>7</v>
      </c>
      <c r="C18" s="5"/>
      <c r="D18" s="101" t="s">
        <v>67</v>
      </c>
      <c r="E18" s="102"/>
      <c r="F18" s="109">
        <f t="shared" si="0"/>
        <v>7.4223859493670885E-2</v>
      </c>
      <c r="G18" s="17"/>
      <c r="J18" s="9"/>
      <c r="K18" s="5"/>
      <c r="L18" s="5"/>
      <c r="M18" s="5"/>
      <c r="N18" s="6"/>
      <c r="O18" s="107" t="s">
        <v>68</v>
      </c>
      <c r="P18" s="108"/>
      <c r="Q18" s="18">
        <f>Q15/Q12</f>
        <v>7.4722459955703258E-2</v>
      </c>
    </row>
    <row r="19" spans="1:17" ht="45" customHeight="1" thickBot="1" x14ac:dyDescent="0.3">
      <c r="A19" s="89"/>
      <c r="B19" s="90"/>
      <c r="C19" s="5"/>
      <c r="D19" s="107"/>
      <c r="E19" s="108"/>
      <c r="F19" s="110"/>
      <c r="G19" s="5"/>
      <c r="J19" s="6"/>
      <c r="K19" s="5"/>
      <c r="L19" s="5"/>
      <c r="M19" s="5"/>
      <c r="N19" s="6"/>
      <c r="O19" s="84" t="s">
        <v>43</v>
      </c>
      <c r="P19" s="84"/>
      <c r="Q19" s="84"/>
    </row>
    <row r="20" spans="1:17" ht="17.25" customHeight="1" thickBot="1" x14ac:dyDescent="0.3">
      <c r="A20" s="5"/>
      <c r="B20" s="5"/>
      <c r="C20" s="5"/>
      <c r="D20" s="5"/>
      <c r="E20" s="5"/>
      <c r="F20" s="5"/>
      <c r="G20" s="5"/>
      <c r="H20" s="5"/>
      <c r="I20" s="5"/>
      <c r="J20" s="6"/>
      <c r="K20" s="5"/>
      <c r="L20" s="5"/>
      <c r="M20" s="5"/>
      <c r="N20" s="6"/>
      <c r="O20" s="103"/>
      <c r="P20" s="103"/>
      <c r="Q20" s="103"/>
    </row>
    <row r="21" spans="1:17" ht="34.5" customHeight="1" thickBot="1" x14ac:dyDescent="0.3">
      <c r="A21" s="83" t="s">
        <v>15</v>
      </c>
      <c r="B21" s="85"/>
      <c r="C21" s="19"/>
      <c r="D21" s="104" t="s">
        <v>18</v>
      </c>
      <c r="E21" s="105"/>
      <c r="F21" s="106" t="s">
        <v>19</v>
      </c>
      <c r="G21" s="106"/>
      <c r="H21" s="106"/>
      <c r="I21" s="42" t="s">
        <v>20</v>
      </c>
      <c r="J21" s="19"/>
      <c r="K21" s="5"/>
      <c r="L21" s="5"/>
      <c r="M21" s="5"/>
      <c r="N21" s="6"/>
      <c r="O21" s="112" t="s">
        <v>21</v>
      </c>
      <c r="P21" s="113"/>
      <c r="Q21" s="64">
        <v>66</v>
      </c>
    </row>
    <row r="22" spans="1:17" ht="24" customHeight="1" thickBot="1" x14ac:dyDescent="0.3">
      <c r="A22" s="94"/>
      <c r="B22" s="95"/>
      <c r="C22" s="6"/>
      <c r="D22" s="104"/>
      <c r="E22" s="106"/>
      <c r="F22" s="106">
        <v>2026</v>
      </c>
      <c r="G22" s="106"/>
      <c r="H22" s="106"/>
      <c r="I22" s="41"/>
      <c r="J22" s="6"/>
      <c r="K22" s="5"/>
      <c r="L22" s="5"/>
      <c r="M22" s="5"/>
      <c r="N22" s="6"/>
      <c r="O22" s="72" t="s">
        <v>22</v>
      </c>
      <c r="P22" s="73"/>
      <c r="Q22" s="57">
        <v>36</v>
      </c>
    </row>
    <row r="23" spans="1:17" ht="24.75" hidden="1" customHeight="1" x14ac:dyDescent="0.25">
      <c r="A23" s="32"/>
      <c r="B23" s="33"/>
      <c r="C23" s="6"/>
      <c r="D23" s="12"/>
      <c r="E23" s="5"/>
      <c r="F23" s="5"/>
      <c r="G23" s="6"/>
      <c r="H23" s="5"/>
      <c r="I23" s="13"/>
      <c r="J23" s="6"/>
      <c r="K23" s="5"/>
      <c r="L23" s="5"/>
      <c r="M23" s="5"/>
      <c r="N23" s="6"/>
      <c r="O23" s="118" t="s">
        <v>24</v>
      </c>
      <c r="P23" s="119"/>
      <c r="Q23" s="120"/>
    </row>
    <row r="24" spans="1:17" ht="24.75" hidden="1" customHeight="1" x14ac:dyDescent="0.25">
      <c r="A24" s="32"/>
      <c r="B24" s="33"/>
      <c r="C24" s="6"/>
      <c r="D24" s="12"/>
      <c r="E24" s="5"/>
      <c r="F24" s="5"/>
      <c r="G24" s="6"/>
      <c r="H24" s="5"/>
      <c r="I24" s="13"/>
      <c r="J24" s="6"/>
      <c r="K24" s="5"/>
      <c r="L24" s="5"/>
      <c r="M24" s="5"/>
      <c r="N24" s="6"/>
      <c r="O24" s="116" t="s">
        <v>21</v>
      </c>
      <c r="P24" s="117"/>
      <c r="Q24" s="20">
        <v>19</v>
      </c>
    </row>
    <row r="25" spans="1:17" ht="32.25" customHeight="1" x14ac:dyDescent="0.25">
      <c r="A25" s="35" t="s">
        <v>28</v>
      </c>
      <c r="B25" s="36" t="s">
        <v>32</v>
      </c>
      <c r="C25" s="21"/>
      <c r="D25" s="96">
        <v>15409705</v>
      </c>
      <c r="E25" s="97"/>
      <c r="F25" s="97">
        <v>5260213.45</v>
      </c>
      <c r="G25" s="97"/>
      <c r="H25" s="97"/>
      <c r="I25" s="37">
        <f>F25/D25</f>
        <v>0.34135718042623142</v>
      </c>
      <c r="J25" s="38"/>
      <c r="K25" s="39"/>
      <c r="L25" s="39"/>
      <c r="M25" s="39"/>
      <c r="N25" s="6"/>
      <c r="O25" s="114" t="s">
        <v>23</v>
      </c>
      <c r="P25" s="115"/>
      <c r="Q25" s="58">
        <v>43</v>
      </c>
    </row>
    <row r="26" spans="1:17" ht="32.25" customHeight="1" thickBot="1" x14ac:dyDescent="0.3">
      <c r="A26" s="22" t="s">
        <v>29</v>
      </c>
      <c r="B26" s="23" t="s">
        <v>16</v>
      </c>
      <c r="C26" s="38"/>
      <c r="D26" s="96">
        <v>7690295</v>
      </c>
      <c r="E26" s="97"/>
      <c r="F26" s="97">
        <v>2772098.53</v>
      </c>
      <c r="G26" s="97"/>
      <c r="H26" s="97"/>
      <c r="I26" s="37">
        <f t="shared" ref="I26:I27" si="1">F26/D26</f>
        <v>0.36046712512328849</v>
      </c>
      <c r="J26" s="38"/>
      <c r="K26" s="39"/>
      <c r="L26" s="39"/>
      <c r="M26" s="39"/>
      <c r="N26" s="6"/>
      <c r="O26" s="94" t="s">
        <v>26</v>
      </c>
      <c r="P26" s="100"/>
      <c r="Q26" s="100"/>
    </row>
    <row r="27" spans="1:17" ht="32.25" customHeight="1" thickBot="1" x14ac:dyDescent="0.3">
      <c r="A27" s="79" t="s">
        <v>30</v>
      </c>
      <c r="B27" s="81" t="s">
        <v>17</v>
      </c>
      <c r="C27" s="38"/>
      <c r="D27" s="98">
        <v>7900000</v>
      </c>
      <c r="E27" s="99"/>
      <c r="F27" s="99">
        <v>2883839.23</v>
      </c>
      <c r="G27" s="99"/>
      <c r="H27" s="99"/>
      <c r="I27" s="40">
        <f t="shared" si="1"/>
        <v>0.36504294050632913</v>
      </c>
      <c r="J27" s="38"/>
      <c r="K27" s="39"/>
      <c r="L27" s="39"/>
      <c r="M27" s="39"/>
      <c r="N27" s="6"/>
      <c r="O27" s="123" t="s">
        <v>21</v>
      </c>
      <c r="P27" s="124"/>
      <c r="Q27" s="65">
        <v>1</v>
      </c>
    </row>
    <row r="28" spans="1:17" ht="24.95" customHeight="1" thickBot="1" x14ac:dyDescent="0.3">
      <c r="A28" s="80"/>
      <c r="B28" s="82"/>
      <c r="C28" s="39"/>
      <c r="D28" s="74">
        <f>SUM(D25:E27)</f>
        <v>31000000</v>
      </c>
      <c r="E28" s="75"/>
      <c r="F28" s="76">
        <f>SUM(F25:H27)</f>
        <v>10916151.210000001</v>
      </c>
      <c r="G28" s="76"/>
      <c r="H28" s="76"/>
      <c r="I28" s="44">
        <f>F28/D28</f>
        <v>0.35213391000000005</v>
      </c>
      <c r="J28" s="39"/>
      <c r="K28" s="39"/>
      <c r="L28" s="39"/>
      <c r="M28" s="39"/>
      <c r="N28" s="6"/>
      <c r="O28" s="72" t="s">
        <v>22</v>
      </c>
      <c r="P28" s="73"/>
      <c r="Q28" s="56">
        <v>0</v>
      </c>
    </row>
    <row r="29" spans="1:17" ht="29.25" customHeight="1" thickBot="1" x14ac:dyDescent="0.3">
      <c r="A29" s="91" t="s">
        <v>69</v>
      </c>
      <c r="B29" s="92"/>
      <c r="C29" s="92"/>
      <c r="D29" s="92"/>
      <c r="E29" s="92"/>
      <c r="F29" s="92"/>
      <c r="G29" s="92"/>
      <c r="H29" s="92"/>
      <c r="I29" s="92"/>
      <c r="J29" s="92"/>
      <c r="K29" s="92"/>
      <c r="L29" s="92"/>
      <c r="M29" s="93"/>
      <c r="N29" s="6"/>
      <c r="O29" s="77" t="s">
        <v>23</v>
      </c>
      <c r="P29" s="78"/>
      <c r="Q29" s="59">
        <v>0</v>
      </c>
    </row>
    <row r="30" spans="1:17" ht="59.25" customHeight="1" thickBot="1" x14ac:dyDescent="0.3">
      <c r="A30" s="69" t="s">
        <v>75</v>
      </c>
      <c r="B30" s="70"/>
      <c r="C30" s="70"/>
      <c r="D30" s="70"/>
      <c r="E30" s="70"/>
      <c r="F30" s="70"/>
      <c r="G30" s="70"/>
      <c r="H30" s="70"/>
      <c r="I30" s="70"/>
      <c r="J30" s="70"/>
      <c r="K30" s="70"/>
      <c r="L30" s="70"/>
      <c r="M30" s="71"/>
      <c r="N30" s="6"/>
      <c r="O30" s="83" t="s">
        <v>27</v>
      </c>
      <c r="P30" s="84"/>
      <c r="Q30" s="85"/>
    </row>
    <row r="31" spans="1:17" ht="48.75" customHeight="1" x14ac:dyDescent="0.25">
      <c r="A31" s="66" t="s">
        <v>73</v>
      </c>
      <c r="B31" s="67"/>
      <c r="C31" s="67"/>
      <c r="D31" s="67"/>
      <c r="E31" s="67"/>
      <c r="F31" s="67"/>
      <c r="G31" s="67"/>
      <c r="H31" s="67"/>
      <c r="I31" s="67"/>
      <c r="J31" s="67"/>
      <c r="K31" s="67"/>
      <c r="L31" s="67"/>
      <c r="M31" s="68"/>
      <c r="N31" s="6"/>
      <c r="O31" s="123" t="s">
        <v>21</v>
      </c>
      <c r="P31" s="124"/>
      <c r="Q31" s="56">
        <v>0</v>
      </c>
    </row>
    <row r="32" spans="1:17" ht="46.5" customHeight="1" x14ac:dyDescent="0.25">
      <c r="A32" s="69" t="s">
        <v>74</v>
      </c>
      <c r="B32" s="70"/>
      <c r="C32" s="70"/>
      <c r="D32" s="70"/>
      <c r="E32" s="70"/>
      <c r="F32" s="70"/>
      <c r="G32" s="70"/>
      <c r="H32" s="70"/>
      <c r="I32" s="70"/>
      <c r="J32" s="70"/>
      <c r="K32" s="70"/>
      <c r="L32" s="70"/>
      <c r="M32" s="71"/>
      <c r="N32" s="6"/>
      <c r="O32" s="72" t="s">
        <v>22</v>
      </c>
      <c r="P32" s="73"/>
      <c r="Q32" s="56">
        <v>0</v>
      </c>
    </row>
    <row r="33" spans="1:17" ht="46.5" customHeight="1" x14ac:dyDescent="0.25">
      <c r="A33" s="66" t="s">
        <v>76</v>
      </c>
      <c r="B33" s="67"/>
      <c r="C33" s="67"/>
      <c r="D33" s="67"/>
      <c r="E33" s="67"/>
      <c r="F33" s="67"/>
      <c r="G33" s="67"/>
      <c r="H33" s="67"/>
      <c r="I33" s="67"/>
      <c r="J33" s="67"/>
      <c r="K33" s="67"/>
      <c r="L33" s="67"/>
      <c r="M33" s="68"/>
      <c r="N33" s="6"/>
      <c r="O33" s="72" t="s">
        <v>23</v>
      </c>
      <c r="P33" s="73"/>
      <c r="Q33" s="140">
        <v>0</v>
      </c>
    </row>
    <row r="34" spans="1:17" ht="53.25" customHeight="1" thickBot="1" x14ac:dyDescent="0.3">
      <c r="A34" s="137" t="s">
        <v>72</v>
      </c>
      <c r="B34" s="138"/>
      <c r="C34" s="138"/>
      <c r="D34" s="138"/>
      <c r="E34" s="138"/>
      <c r="F34" s="138"/>
      <c r="G34" s="138"/>
      <c r="H34" s="138"/>
      <c r="I34" s="138"/>
      <c r="J34" s="138"/>
      <c r="K34" s="138"/>
      <c r="L34" s="138"/>
      <c r="M34" s="139"/>
      <c r="N34" s="43"/>
      <c r="O34" s="77"/>
      <c r="P34" s="78"/>
      <c r="Q34" s="141"/>
    </row>
    <row r="35" spans="1:17" ht="18.75" x14ac:dyDescent="0.3">
      <c r="B35" s="4"/>
      <c r="C35" s="4"/>
      <c r="D35" s="4"/>
      <c r="E35" s="4"/>
      <c r="I35" s="43"/>
      <c r="J35" s="43"/>
      <c r="K35" s="43"/>
      <c r="L35" s="43"/>
      <c r="M35" s="43"/>
      <c r="N35" s="43"/>
      <c r="O35" s="43"/>
    </row>
    <row r="36" spans="1:17" x14ac:dyDescent="0.25">
      <c r="B36" s="1"/>
      <c r="D36" s="1"/>
      <c r="E36" s="1"/>
      <c r="L36" t="s">
        <v>54</v>
      </c>
    </row>
    <row r="37" spans="1:17" x14ac:dyDescent="0.25">
      <c r="B37" s="1"/>
      <c r="D37" s="1"/>
      <c r="E37" s="1"/>
    </row>
    <row r="38" spans="1:17" x14ac:dyDescent="0.25">
      <c r="B38" s="1"/>
      <c r="D38" s="1"/>
      <c r="E38" s="1"/>
    </row>
    <row r="39" spans="1:17" x14ac:dyDescent="0.25">
      <c r="B39" s="1"/>
      <c r="D39" s="1"/>
      <c r="E39" s="1"/>
    </row>
    <row r="44" spans="1:17" ht="15.75" x14ac:dyDescent="0.25">
      <c r="O44" s="121"/>
      <c r="P44" s="122"/>
      <c r="Q44" s="122"/>
    </row>
    <row r="45" spans="1:17" x14ac:dyDescent="0.25">
      <c r="O45" s="2"/>
      <c r="P45" s="2"/>
      <c r="Q45" s="2"/>
    </row>
    <row r="46" spans="1:17" x14ac:dyDescent="0.25">
      <c r="O46" s="2"/>
      <c r="P46" s="2"/>
      <c r="Q46" s="2"/>
    </row>
    <row r="47" spans="1:17" x14ac:dyDescent="0.25">
      <c r="O47" s="2"/>
      <c r="P47" s="2"/>
      <c r="Q47" s="2"/>
    </row>
    <row r="48" spans="1:17" x14ac:dyDescent="0.25">
      <c r="O48" s="111"/>
      <c r="P48" s="111"/>
      <c r="Q48" s="111"/>
    </row>
    <row r="49" spans="15:17" x14ac:dyDescent="0.25">
      <c r="O49" s="111"/>
      <c r="P49" s="111"/>
      <c r="Q49" s="111"/>
    </row>
    <row r="50" spans="15:17" x14ac:dyDescent="0.25">
      <c r="O50" s="111"/>
      <c r="P50" s="111"/>
      <c r="Q50" s="111"/>
    </row>
    <row r="51" spans="15:17" x14ac:dyDescent="0.25">
      <c r="O51" s="2"/>
      <c r="P51" s="2"/>
      <c r="Q51" s="2"/>
    </row>
    <row r="52" spans="15:17" x14ac:dyDescent="0.25">
      <c r="O52" s="2"/>
      <c r="P52" s="2"/>
      <c r="Q52" s="2"/>
    </row>
  </sheetData>
  <mergeCells count="85">
    <mergeCell ref="A7:Q8"/>
    <mergeCell ref="A34:M34"/>
    <mergeCell ref="O33:P34"/>
    <mergeCell ref="Q33:Q34"/>
    <mergeCell ref="A2:P2"/>
    <mergeCell ref="A3:P3"/>
    <mergeCell ref="A4:P4"/>
    <mergeCell ref="A5:P5"/>
    <mergeCell ref="A6:P6"/>
    <mergeCell ref="A14:A15"/>
    <mergeCell ref="B14:B15"/>
    <mergeCell ref="A16:A17"/>
    <mergeCell ref="D17:E17"/>
    <mergeCell ref="K9:M9"/>
    <mergeCell ref="H9:I9"/>
    <mergeCell ref="O10:P10"/>
    <mergeCell ref="O13:P13"/>
    <mergeCell ref="O14:P14"/>
    <mergeCell ref="O15:P15"/>
    <mergeCell ref="K10:L11"/>
    <mergeCell ref="M10:M11"/>
    <mergeCell ref="K13:L14"/>
    <mergeCell ref="M13:M14"/>
    <mergeCell ref="D15:E15"/>
    <mergeCell ref="K12:M12"/>
    <mergeCell ref="D14:E14"/>
    <mergeCell ref="D13:E13"/>
    <mergeCell ref="D16:E16"/>
    <mergeCell ref="A9:B9"/>
    <mergeCell ref="A10:A11"/>
    <mergeCell ref="B10:B11"/>
    <mergeCell ref="A12:A13"/>
    <mergeCell ref="B12:B13"/>
    <mergeCell ref="O49:Q49"/>
    <mergeCell ref="O50:Q50"/>
    <mergeCell ref="O21:P21"/>
    <mergeCell ref="O22:P22"/>
    <mergeCell ref="O25:P25"/>
    <mergeCell ref="O24:P24"/>
    <mergeCell ref="O23:Q23"/>
    <mergeCell ref="O44:Q44"/>
    <mergeCell ref="O48:Q48"/>
    <mergeCell ref="O26:Q26"/>
    <mergeCell ref="O31:P31"/>
    <mergeCell ref="O27:P27"/>
    <mergeCell ref="O28:P28"/>
    <mergeCell ref="O19:Q20"/>
    <mergeCell ref="O16:P16"/>
    <mergeCell ref="D21:E21"/>
    <mergeCell ref="F21:H21"/>
    <mergeCell ref="D22:E22"/>
    <mergeCell ref="F22:H22"/>
    <mergeCell ref="O17:P17"/>
    <mergeCell ref="O18:P18"/>
    <mergeCell ref="D18:E19"/>
    <mergeCell ref="F18:F19"/>
    <mergeCell ref="O9:Q9"/>
    <mergeCell ref="D9:F9"/>
    <mergeCell ref="D10:E10"/>
    <mergeCell ref="D11:E11"/>
    <mergeCell ref="D12:E12"/>
    <mergeCell ref="O12:P12"/>
    <mergeCell ref="O11:P11"/>
    <mergeCell ref="B16:B17"/>
    <mergeCell ref="A18:A19"/>
    <mergeCell ref="B18:B19"/>
    <mergeCell ref="A29:M29"/>
    <mergeCell ref="A30:M30"/>
    <mergeCell ref="A21:B22"/>
    <mergeCell ref="D25:E25"/>
    <mergeCell ref="D26:E26"/>
    <mergeCell ref="D27:E27"/>
    <mergeCell ref="F25:H25"/>
    <mergeCell ref="F26:H26"/>
    <mergeCell ref="F27:H27"/>
    <mergeCell ref="A33:M33"/>
    <mergeCell ref="A31:M31"/>
    <mergeCell ref="A32:M32"/>
    <mergeCell ref="O32:P32"/>
    <mergeCell ref="D28:E28"/>
    <mergeCell ref="F28:H28"/>
    <mergeCell ref="O29:P29"/>
    <mergeCell ref="A27:A28"/>
    <mergeCell ref="B27:B28"/>
    <mergeCell ref="O30:Q30"/>
  </mergeCells>
  <printOptions horizontalCentered="1"/>
  <pageMargins left="0.25" right="0.25" top="0.75" bottom="0.75" header="0.3" footer="0.3"/>
  <pageSetup scale="38" fitToWidth="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19D8-0150-49B9-8F48-FFEE71FD17EB}">
  <dimension ref="A2:N56"/>
  <sheetViews>
    <sheetView zoomScale="145" zoomScaleNormal="145" workbookViewId="0">
      <selection activeCell="B26" sqref="B26"/>
    </sheetView>
  </sheetViews>
  <sheetFormatPr baseColWidth="10" defaultRowHeight="15" x14ac:dyDescent="0.25"/>
  <cols>
    <col min="2" max="2" width="46.7109375" customWidth="1"/>
    <col min="3" max="3" width="35.7109375" customWidth="1"/>
    <col min="9" max="9" width="23.5703125" style="34" customWidth="1"/>
    <col min="14" max="14" width="15.5703125" bestFit="1" customWidth="1"/>
  </cols>
  <sheetData>
    <row r="2" spans="1:14" ht="15.75" thickBot="1" x14ac:dyDescent="0.3"/>
    <row r="3" spans="1:14" x14ac:dyDescent="0.25">
      <c r="B3" s="83" t="s">
        <v>35</v>
      </c>
      <c r="C3" s="84" t="s">
        <v>36</v>
      </c>
      <c r="D3" s="85" t="s">
        <v>20</v>
      </c>
      <c r="H3" t="s">
        <v>37</v>
      </c>
      <c r="I3" s="34">
        <f>B8</f>
        <v>31000000</v>
      </c>
    </row>
    <row r="4" spans="1:14" ht="15" customHeight="1" x14ac:dyDescent="0.25">
      <c r="B4" s="94"/>
      <c r="C4" s="100"/>
      <c r="D4" s="95"/>
      <c r="F4">
        <v>2025</v>
      </c>
      <c r="H4" t="s">
        <v>36</v>
      </c>
      <c r="I4" s="34">
        <f>C8</f>
        <v>10916151.210000001</v>
      </c>
    </row>
    <row r="5" spans="1:14" ht="15.75" customHeight="1" x14ac:dyDescent="0.25">
      <c r="A5" s="22">
        <v>67</v>
      </c>
      <c r="B5" s="27">
        <f>Hoja1!D25</f>
        <v>15409705</v>
      </c>
      <c r="C5" s="28">
        <f>Hoja1!F25</f>
        <v>5260213.45</v>
      </c>
      <c r="D5" s="29">
        <f>C5/B5</f>
        <v>0.34135718042623142</v>
      </c>
      <c r="N5" s="34"/>
    </row>
    <row r="6" spans="1:14" ht="15.75" x14ac:dyDescent="0.25">
      <c r="A6" s="22">
        <v>68</v>
      </c>
      <c r="B6" s="27">
        <f>Hoja1!D26</f>
        <v>7690295</v>
      </c>
      <c r="C6" s="28">
        <f>Hoja1!F26</f>
        <v>2772098.53</v>
      </c>
      <c r="D6" s="29">
        <f>C6/B6</f>
        <v>0.36046712512328849</v>
      </c>
    </row>
    <row r="7" spans="1:14" ht="16.5" thickBot="1" x14ac:dyDescent="0.3">
      <c r="A7" s="24">
        <v>69</v>
      </c>
      <c r="B7" s="30">
        <f>Hoja1!D27</f>
        <v>7900000</v>
      </c>
      <c r="C7" s="31">
        <f>Hoja1!F27</f>
        <v>2883839.23</v>
      </c>
      <c r="D7" s="60">
        <f>C7/B7</f>
        <v>0.36504294050632913</v>
      </c>
    </row>
    <row r="8" spans="1:14" ht="16.5" thickBot="1" x14ac:dyDescent="0.3">
      <c r="B8" s="63">
        <f>SUM(B5:B7)</f>
        <v>31000000</v>
      </c>
      <c r="C8" s="62">
        <f>SUM(C5:C7)</f>
        <v>10916151.210000001</v>
      </c>
      <c r="D8" s="61">
        <f>C8/B8</f>
        <v>0.35213391000000005</v>
      </c>
    </row>
    <row r="41" spans="1:4" ht="60" x14ac:dyDescent="0.25">
      <c r="A41" s="47"/>
      <c r="B41" s="47" t="s">
        <v>39</v>
      </c>
      <c r="C41" s="47" t="s">
        <v>40</v>
      </c>
      <c r="D41" s="48" t="s">
        <v>41</v>
      </c>
    </row>
    <row r="42" spans="1:4" x14ac:dyDescent="0.25">
      <c r="A42" s="47" t="s">
        <v>21</v>
      </c>
      <c r="B42" s="51">
        <f>Hoja1!F10</f>
        <v>15409705</v>
      </c>
      <c r="C42" s="53">
        <f>Hoja1!F13</f>
        <v>947084.03</v>
      </c>
      <c r="D42" s="49">
        <f>C42/B42</f>
        <v>6.1460231068667444E-2</v>
      </c>
    </row>
    <row r="43" spans="1:4" x14ac:dyDescent="0.25">
      <c r="A43" s="47" t="s">
        <v>22</v>
      </c>
      <c r="B43" s="51">
        <f>Hoja1!F11</f>
        <v>7690295</v>
      </c>
      <c r="C43" s="53">
        <f>Hoja1!F14</f>
        <v>532754.68000000005</v>
      </c>
      <c r="D43" s="49">
        <f t="shared" ref="D43:D44" si="0">C43/B43</f>
        <v>6.927623452676393E-2</v>
      </c>
    </row>
    <row r="44" spans="1:4" x14ac:dyDescent="0.25">
      <c r="A44" s="47" t="s">
        <v>23</v>
      </c>
      <c r="B44" s="51">
        <f>Hoja1!F12</f>
        <v>7900000</v>
      </c>
      <c r="C44" s="53">
        <f>Hoja1!F15</f>
        <v>586368.49</v>
      </c>
      <c r="D44" s="49">
        <f t="shared" si="0"/>
        <v>7.4223859493670885E-2</v>
      </c>
    </row>
    <row r="45" spans="1:4" x14ac:dyDescent="0.25">
      <c r="B45" s="52">
        <f>SUM(B42:B44)</f>
        <v>31000000</v>
      </c>
      <c r="C45" s="52">
        <f>SUM(C42:C44)</f>
        <v>2066207.2</v>
      </c>
      <c r="D45" s="50">
        <f>SUM(D42:D44)/3</f>
        <v>6.8320108363034079E-2</v>
      </c>
    </row>
    <row r="51" spans="1:4" ht="45" x14ac:dyDescent="0.25">
      <c r="B51" t="s">
        <v>39</v>
      </c>
      <c r="C51" t="s">
        <v>40</v>
      </c>
      <c r="D51" s="45" t="s">
        <v>42</v>
      </c>
    </row>
    <row r="52" spans="1:4" x14ac:dyDescent="0.25">
      <c r="A52" t="s">
        <v>21</v>
      </c>
      <c r="B52" s="34">
        <f>Hoja1!D25</f>
        <v>15409705</v>
      </c>
      <c r="C52" s="54">
        <f>Hoja1!F25</f>
        <v>5260213.45</v>
      </c>
      <c r="D52" s="46">
        <f>C52/B52</f>
        <v>0.34135718042623142</v>
      </c>
    </row>
    <row r="53" spans="1:4" x14ac:dyDescent="0.25">
      <c r="A53" t="s">
        <v>22</v>
      </c>
      <c r="B53" s="34">
        <f>Hoja1!D26</f>
        <v>7690295</v>
      </c>
      <c r="C53" s="54">
        <f>Hoja1!F26</f>
        <v>2772098.53</v>
      </c>
      <c r="D53" s="46">
        <f>C53/B53</f>
        <v>0.36046712512328849</v>
      </c>
    </row>
    <row r="54" spans="1:4" x14ac:dyDescent="0.25">
      <c r="A54" t="s">
        <v>23</v>
      </c>
      <c r="B54" s="34">
        <f>Hoja1!D27</f>
        <v>7900000</v>
      </c>
      <c r="C54" s="54">
        <f>Hoja1!F27</f>
        <v>2883839.23</v>
      </c>
      <c r="D54" s="46">
        <f>C54/B54</f>
        <v>0.36504294050632913</v>
      </c>
    </row>
    <row r="55" spans="1:4" x14ac:dyDescent="0.25">
      <c r="B55" s="34">
        <f>SUM(B52:B54)</f>
        <v>31000000</v>
      </c>
      <c r="C55" s="34">
        <f>SUM(C52:C54)</f>
        <v>10916151.210000001</v>
      </c>
      <c r="D55" s="46">
        <f>C55/B55</f>
        <v>0.35213391000000005</v>
      </c>
    </row>
    <row r="56" spans="1:4" x14ac:dyDescent="0.25">
      <c r="D56" s="55">
        <f>(D52+D53+D54)/3</f>
        <v>0.35562241535194966</v>
      </c>
    </row>
  </sheetData>
  <sortState xmlns:xlrd2="http://schemas.microsoft.com/office/spreadsheetml/2017/richdata2" ref="A52:D54">
    <sortCondition descending="1" ref="D52:D54"/>
  </sortState>
  <mergeCells count="3">
    <mergeCell ref="B3:B4"/>
    <mergeCell ref="C3:C4"/>
    <mergeCell ref="D3:D4"/>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Ramiro Hernández Zamora</dc:creator>
  <cp:lastModifiedBy>Hanz Enrique Estrada Ambrosio</cp:lastModifiedBy>
  <cp:lastPrinted>2026-06-08T20:41:17Z</cp:lastPrinted>
  <dcterms:created xsi:type="dcterms:W3CDTF">2025-07-01T16:17:00Z</dcterms:created>
  <dcterms:modified xsi:type="dcterms:W3CDTF">2026-06-08T21:44:17Z</dcterms:modified>
</cp:coreProperties>
</file>