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ink/ink1.xml" ContentType="application/inkml+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stcnsgob-my.sharepoint.com/personal/camarmol_stcns_gob_gt/Documents/Documentos/2026/DPL/TRC/"/>
    </mc:Choice>
  </mc:AlternateContent>
  <xr:revisionPtr revIDLastSave="14" documentId="13_ncr:1_{12923696-9DAA-4916-8C23-D3B94E3017C0}" xr6:coauthVersionLast="47" xr6:coauthVersionMax="47" xr10:uidLastSave="{7E8D3344-D60C-4561-940C-DACCA8128332}"/>
  <bookViews>
    <workbookView xWindow="28680" yWindow="-120" windowWidth="29040" windowHeight="15720" xr2:uid="{3644100F-CEFF-43AC-A112-A8CF087CAA8D}"/>
  </bookViews>
  <sheets>
    <sheet name="Marzo2026" sheetId="1" r:id="rId1"/>
    <sheet name="Hoja2" sheetId="2" state="hidden" r:id="rId2"/>
  </sheets>
  <definedNames>
    <definedName name="_xlnm.Print_Area" localSheetId="0">Marzo2026!$A$1:$Q$34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 i="1" l="1"/>
  <c r="M10" i="1" s="1"/>
  <c r="M13" i="1" s="1"/>
  <c r="F16" i="1"/>
  <c r="F17" i="1"/>
  <c r="F18" i="1"/>
  <c r="C54" i="2"/>
  <c r="C53" i="2"/>
  <c r="C52" i="2"/>
  <c r="B54" i="2"/>
  <c r="B53" i="2"/>
  <c r="B52" i="2"/>
  <c r="C7" i="2"/>
  <c r="C6" i="2"/>
  <c r="C5" i="2"/>
  <c r="B7" i="2"/>
  <c r="B6" i="2"/>
  <c r="B5" i="2"/>
  <c r="C44" i="2"/>
  <c r="C43" i="2"/>
  <c r="C42" i="2"/>
  <c r="B44" i="2"/>
  <c r="B43" i="2"/>
  <c r="B42" i="2"/>
  <c r="F28" i="1"/>
  <c r="D28" i="1"/>
  <c r="I26" i="1"/>
  <c r="I27" i="1"/>
  <c r="I25" i="1"/>
  <c r="B55" i="2" l="1"/>
  <c r="D44" i="2"/>
  <c r="D7" i="2"/>
  <c r="D52" i="2"/>
  <c r="C55" i="2"/>
  <c r="D54" i="2"/>
  <c r="D53" i="2"/>
  <c r="C8" i="2"/>
  <c r="I4" i="2" s="1"/>
  <c r="I28" i="1"/>
  <c r="B45" i="2"/>
  <c r="D42" i="2"/>
  <c r="C45" i="2"/>
  <c r="B8" i="2"/>
  <c r="I3" i="2" s="1"/>
  <c r="D43" i="2"/>
  <c r="D6" i="2"/>
  <c r="D5" i="2"/>
  <c r="Q18" i="1"/>
  <c r="Q17" i="1"/>
  <c r="Q16" i="1"/>
  <c r="D55" i="2" l="1"/>
  <c r="D45" i="2"/>
  <c r="D56" i="2"/>
  <c r="D8" i="2"/>
</calcChain>
</file>

<file path=xl/sharedStrings.xml><?xml version="1.0" encoding="utf-8"?>
<sst xmlns="http://schemas.openxmlformats.org/spreadsheetml/2006/main" count="95" uniqueCount="78">
  <si>
    <t>Secretario Técnico, Secretaría Técnica del Consejo Nacional de Seguridad</t>
  </si>
  <si>
    <t>Lic. Ismael Alejandro Cifuentes Bustamante</t>
  </si>
  <si>
    <t>Sub-Coordinadora Secretaría Técnica del Consejo Nacional de Seguridad</t>
  </si>
  <si>
    <t>M.A. Reyna Aracely Corado Recinos</t>
  </si>
  <si>
    <t>Director General, Instituto Nacional de Estudios Estratégicos en Seguridad</t>
  </si>
  <si>
    <t>Dr. Pablo Daniel Rangel Romero</t>
  </si>
  <si>
    <t>Director Financiero, Secretaría Técnica del Consejo Nacional de Seguridad</t>
  </si>
  <si>
    <t>Lic. Luis Antonio Alfaro Cojulún</t>
  </si>
  <si>
    <t xml:space="preserve">Grupo 000: Servicios Personales </t>
  </si>
  <si>
    <t xml:space="preserve">Grupo 100: Servicios No Personales </t>
  </si>
  <si>
    <t>Grupo 200: Materiales y Suministros</t>
  </si>
  <si>
    <t>Grupo 300: Propiedad, Planta, Equipo e Intangible</t>
  </si>
  <si>
    <t xml:space="preserve">Grupo 400: Transferencias Corrientes </t>
  </si>
  <si>
    <t>030000 Orden Público y Seguridad Ciudadana STCNS</t>
  </si>
  <si>
    <t xml:space="preserve">SERVICIOS PERSONALES, TÉCNICOS Y PROFESIONALES </t>
  </si>
  <si>
    <t xml:space="preserve">PROGRAMAS PRESPUPUESTARIOS </t>
  </si>
  <si>
    <t>Estudios Estratégicos en Seguridad</t>
  </si>
  <si>
    <t xml:space="preserve">Inspectoría General del Sistema Nacional de Seguridad </t>
  </si>
  <si>
    <t>PRESUPUESTO VIGENTE</t>
  </si>
  <si>
    <t>PRESUPUESTO EJECUTADO</t>
  </si>
  <si>
    <t>PORCENTAJE DE EJECUCIÓN</t>
  </si>
  <si>
    <t>PRINCIPALES AVANCES O LOGROS MES DE JUNIO 2025</t>
  </si>
  <si>
    <t>STCNS</t>
  </si>
  <si>
    <t>INEES</t>
  </si>
  <si>
    <t>IGSNS</t>
  </si>
  <si>
    <t>Personal Permanente 022</t>
  </si>
  <si>
    <t xml:space="preserve">TABLERO DE RENDICIÓN DE CUENTAS </t>
  </si>
  <si>
    <t>Servicios técnicos o Profesionales 029</t>
  </si>
  <si>
    <t>Servicios técnicos o  Profesionales 18</t>
  </si>
  <si>
    <t>PROGRAMA 67</t>
  </si>
  <si>
    <t>PROGRAMA 68</t>
  </si>
  <si>
    <t>PROGRAMA 69</t>
  </si>
  <si>
    <t>Inspector General, Inspectoría General del Sistema Nacional de Seguridad</t>
  </si>
  <si>
    <t>Fortalecimiento y Apoyo al Sistema Nacional de Seguridad</t>
  </si>
  <si>
    <t>Dr. Carlos Humberto Castellanos Morales</t>
  </si>
  <si>
    <t>Región 1: Metropolitana</t>
  </si>
  <si>
    <t xml:space="preserve"> VIGENTE</t>
  </si>
  <si>
    <t>EJECUTADO</t>
  </si>
  <si>
    <t xml:space="preserve">VIGENTE </t>
  </si>
  <si>
    <t>SERVIDORES PÚBLICOS RESPONSABLES</t>
  </si>
  <si>
    <t>Vigente</t>
  </si>
  <si>
    <t>Ejecutado</t>
  </si>
  <si>
    <t>Gestión de Presupuesto por Mes
% Ejecución</t>
  </si>
  <si>
    <t>Porcentaje de Ejecución</t>
  </si>
  <si>
    <t>Personal 011 y 022</t>
  </si>
  <si>
    <t>GESTIÓN DE PRESUPUESTO</t>
  </si>
  <si>
    <t>SECRETARÍA TÉCNICA DEL CONSEJO NACIONAL DE SEGURIDAD (Programa 67)</t>
  </si>
  <si>
    <t>INSTITUTO NACIONAL DE ESTUDIOS ESTRATÉGICOS EN SEGURIDAD (Programa 68)</t>
  </si>
  <si>
    <t>INSPECTORÍA GENERAL DEL SISTEMA NACIONAL DE SEGURIDAD (Programa 69)</t>
  </si>
  <si>
    <t>Presupuesto Inicial Vigente STCNS 2026</t>
  </si>
  <si>
    <t>Presupuesto Inicial Vigente INEES 2026</t>
  </si>
  <si>
    <t>Presupuesto Inicial Vigente IGSNS 2026</t>
  </si>
  <si>
    <t>Presupuesto para pago de salarios y honorarios STCNS 2026</t>
  </si>
  <si>
    <t>Presupuesto para pago de salarios y honorarios INEES 2026</t>
  </si>
  <si>
    <t>Presupuesto para pago de salarios y honorarios IGSNS 2026</t>
  </si>
  <si>
    <t xml:space="preserve"> </t>
  </si>
  <si>
    <t>ACTUALIZADO DEL 01 AL 31 DE MARZO DE 2026</t>
  </si>
  <si>
    <t>Presupuesto Ejecutado durante el mes de marzo STCNS</t>
  </si>
  <si>
    <t>Presupuesto Ejecutado durante el mes de marzo INEES</t>
  </si>
  <si>
    <t>Presupuesto Ejecutado durante el mes de  marzo IGSNS</t>
  </si>
  <si>
    <t>Porcentaje de Ejecución del mes de  marzo STCNS</t>
  </si>
  <si>
    <t>Porcentaje de Ejecución  del mes de marzo INEES</t>
  </si>
  <si>
    <t>Porcentaje de Ejecución del mes de marzo IGSNS</t>
  </si>
  <si>
    <t>PRINCIPALES AVANCES O LOGROS MES DE MARZO 2026</t>
  </si>
  <si>
    <t>Se llevó a cabo el webinar “Seguridad democrática: una condición de posibilidad”, en coordinación con la fundación Konrad Adenauer Stiftung -KAS-, con la participación del Director General de INEES, Magíster Julia Sandner Directora de país de KAS, en esta actividad se analizó la seguridad democrática, entendida como el conjunto de principios, instituciones y prácticas que permiten garantizar la protección de los derechos humanos, estabilidad institucional y convivencia pacífica en el Estado.</t>
  </si>
  <si>
    <t>La Dirección de Inspectoría de Seguridad Interior de la IGSNS llevó a cabo una actividad de coordinación para el fortalecimiento de las funciones de inspectoría y de los controles internos, dirigida al personal de la Inspectoría General del Régimen Penitenciario, desarrollando el tema: “Elaboración de Informes de Inspección”. Se presentó la normativa jurídica que regula las funciones de la IGSNS, incluyendo la Ley Marco del Sistema Nacional de Seguridad y sus respectivos reglamentos.</t>
  </si>
  <si>
    <t>Presupuesto ejecutado en  pago de salarios y honorarios  en marzo STCNS</t>
  </si>
  <si>
    <t>Presupuesto ejecutado en  pago de salarios y honorarios en marzo INEES</t>
  </si>
  <si>
    <t>Presupuesto ejecutado en  pago de salarios y honorarios en marzo IGSNS</t>
  </si>
  <si>
    <t>Porcentaje de ejecución en el pago de salarios y honorarios en marzo STCNS</t>
  </si>
  <si>
    <t>Porcentaje de ejecución en el pago de salarios y honorarios en marzo INEES</t>
  </si>
  <si>
    <t>Porcentaje de ejecución en el pago de salarios y honorarios en marzo IGSNS</t>
  </si>
  <si>
    <t>En las instalaciones del Estado Mayor de la Defensa Nacional, la Dirección de Política y Estrategia junto con la CAP desarrolló actividad relativa al fortalecimiento de la Planificación Estratégica Institucional con personal de direcciones sustantivas del EMDN.</t>
  </si>
  <si>
    <t>El Ministerio de Gobernación invitó a la DPE al desarrolló de un taller presencial relativo a la presentación del árbol de problemas para la actualización de la Política Nacional de Prevención de la Violencia. Esta actividad sostendrá otras reuniones para revisión de metodología de SEGEPLAN</t>
  </si>
  <si>
    <t xml:space="preserve">Se fortalecieron las capacidades técnicas de las instituciones del Sistema Nacional de Seguridad mediante el acompañamiento especializado brindado por la Comisión de Asesoramiento y Planificación CAP, a requerimiento de las mismas, para la elaboración de fichas de indicadores en el marco del Plan Estratégico de Seguridad 2025 – 2035, contribuyendo a la mejora en los procesos de medición y seguimiento.  </t>
  </si>
  <si>
    <t>EJECUCIÓN PRESPUESTARIA POR GRUPO
DE GASTO,MARZO 2026
(Programas 67, 68 y 69)</t>
  </si>
  <si>
    <t>EJECUCIÓN PRESUPUESTARIA POR CLASIFICACIÓN GEOGRÁFICA 
MARZO 2026</t>
  </si>
  <si>
    <t>EJECUCIÓN POR FINALIDAD 
MARZO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</si>
</sst>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quot;* #,##0.00_-;\-&quot;Q&quot;* #,##0.00_-;_-&quot;Q&quot;* &quot;-&quot;??_-;_-@_-"/>
    <numFmt numFmtId="164" formatCode="_-[$Q-100A]* #,##0.00_-;\-[$Q-100A]* #,##0.00_-;_-[$Q-100A]* &quot;-&quot;??_-;_-@_-"/>
    <numFmt numFmtId="165" formatCode="&quot;Q&quot;#,##0.00"/>
  </numFmts>
  <fonts count="13" x14ac:knownFonts="1">
    <font>
      <sz val="11"/>
      <color theme="1"/>
      <name val="Calibri"/>
      <family val="2"/>
      <scheme val="minor"/>
    </font>
    <font>
      <sz val="11"/>
      <color theme="1"/>
      <name val="Calibri"/>
      <family val="2"/>
      <scheme val="minor"/>
    </font>
    <font>
      <sz val="11"/>
      <color theme="0"/>
      <name val="Calibri"/>
      <family val="2"/>
      <scheme val="minor"/>
    </font>
    <font>
      <b/>
      <sz val="12"/>
      <color theme="0"/>
      <name val="Arial"/>
      <family val="2"/>
    </font>
    <font>
      <sz val="14"/>
      <color theme="0"/>
      <name val="Arial"/>
      <family val="2"/>
    </font>
    <font>
      <sz val="14"/>
      <color theme="1"/>
      <name val="Calibri"/>
      <family val="2"/>
      <scheme val="minor"/>
    </font>
    <font>
      <sz val="12"/>
      <color theme="1"/>
      <name val="Arial"/>
      <family val="2"/>
    </font>
    <font>
      <b/>
      <sz val="12"/>
      <color theme="1"/>
      <name val="Arial"/>
      <family val="2"/>
    </font>
    <font>
      <b/>
      <sz val="16"/>
      <color rgb="FF002060"/>
      <name val="Arial"/>
      <family val="2"/>
    </font>
    <font>
      <b/>
      <sz val="16"/>
      <color theme="4"/>
      <name val="Arial"/>
      <family val="2"/>
    </font>
    <font>
      <b/>
      <i/>
      <u/>
      <sz val="16"/>
      <color theme="9"/>
      <name val="Arial"/>
      <family val="2"/>
    </font>
    <font>
      <sz val="12"/>
      <name val="Arial"/>
      <family val="2"/>
    </font>
    <font>
      <b/>
      <sz val="12"/>
      <name val="Arial"/>
      <family val="2"/>
    </font>
  </fonts>
  <fills count="8">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4" tint="-0.499984740745262"/>
        <bgColor indexed="64"/>
      </patternFill>
    </fill>
    <fill>
      <patternFill patternType="solid">
        <fgColor theme="5"/>
        <bgColor indexed="64"/>
      </patternFill>
    </fill>
  </fills>
  <borders count="40">
    <border>
      <left/>
      <right/>
      <top/>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48">
    <xf numFmtId="0" fontId="0" fillId="0" borderId="0" xfId="0"/>
    <xf numFmtId="0" fontId="0" fillId="2" borderId="0" xfId="0" applyFill="1"/>
    <xf numFmtId="0" fontId="2" fillId="2" borderId="0" xfId="0" applyFont="1" applyFill="1"/>
    <xf numFmtId="0" fontId="3" fillId="2" borderId="0" xfId="0" applyFont="1" applyFill="1" applyAlignment="1">
      <alignment horizontal="center" vertical="center" wrapText="1"/>
    </xf>
    <xf numFmtId="0" fontId="5" fillId="2" borderId="0" xfId="0" applyFont="1" applyFill="1"/>
    <xf numFmtId="0" fontId="6" fillId="0" borderId="0" xfId="0" applyFont="1"/>
    <xf numFmtId="0" fontId="6" fillId="2" borderId="0" xfId="0" applyFont="1" applyFill="1"/>
    <xf numFmtId="164" fontId="6" fillId="4" borderId="19" xfId="0" applyNumberFormat="1" applyFont="1" applyFill="1" applyBorder="1" applyAlignment="1">
      <alignment vertical="center"/>
    </xf>
    <xf numFmtId="164" fontId="6" fillId="2" borderId="0" xfId="0" applyNumberFormat="1" applyFont="1" applyFill="1" applyAlignment="1">
      <alignment vertical="center"/>
    </xf>
    <xf numFmtId="164" fontId="6" fillId="2" borderId="0" xfId="0" applyNumberFormat="1" applyFont="1" applyFill="1" applyAlignment="1">
      <alignment horizontal="center" vertical="center"/>
    </xf>
    <xf numFmtId="164" fontId="6" fillId="4" borderId="25" xfId="0" applyNumberFormat="1" applyFont="1" applyFill="1" applyBorder="1" applyAlignment="1">
      <alignment horizontal="center" vertical="center"/>
    </xf>
    <xf numFmtId="164" fontId="6" fillId="4" borderId="19" xfId="0" applyNumberFormat="1" applyFont="1" applyFill="1" applyBorder="1" applyAlignment="1">
      <alignment horizontal="center" vertical="center"/>
    </xf>
    <xf numFmtId="0" fontId="6" fillId="0" borderId="3" xfId="0" applyFont="1" applyBorder="1"/>
    <xf numFmtId="0" fontId="6" fillId="0" borderId="9" xfId="0" applyFont="1" applyBorder="1"/>
    <xf numFmtId="164" fontId="6" fillId="2" borderId="19" xfId="0" applyNumberFormat="1" applyFont="1" applyFill="1" applyBorder="1" applyAlignment="1">
      <alignment vertical="center"/>
    </xf>
    <xf numFmtId="164" fontId="6" fillId="2" borderId="19" xfId="0" applyNumberFormat="1" applyFont="1" applyFill="1" applyBorder="1" applyAlignment="1">
      <alignment horizontal="center" vertical="center"/>
    </xf>
    <xf numFmtId="10" fontId="6" fillId="4" borderId="19" xfId="2" applyNumberFormat="1" applyFont="1" applyFill="1" applyBorder="1" applyAlignment="1">
      <alignment horizontal="center" vertical="center"/>
    </xf>
    <xf numFmtId="164" fontId="6" fillId="2" borderId="0" xfId="0" applyNumberFormat="1" applyFont="1" applyFill="1"/>
    <xf numFmtId="10" fontId="6" fillId="4" borderId="22" xfId="2" applyNumberFormat="1" applyFont="1" applyFill="1" applyBorder="1" applyAlignment="1">
      <alignment horizontal="center" vertical="center"/>
    </xf>
    <xf numFmtId="0" fontId="3" fillId="2" borderId="0" xfId="0" applyFont="1" applyFill="1" applyAlignment="1">
      <alignment vertical="center" wrapText="1"/>
    </xf>
    <xf numFmtId="0" fontId="7" fillId="0" borderId="19" xfId="0" applyFont="1" applyBorder="1" applyAlignment="1">
      <alignment horizontal="center" vertical="center"/>
    </xf>
    <xf numFmtId="0" fontId="6" fillId="0" borderId="19" xfId="0" applyFont="1" applyBorder="1" applyAlignment="1">
      <alignment horizontal="center" vertical="center"/>
    </xf>
    <xf numFmtId="0" fontId="6" fillId="0" borderId="0" xfId="0" applyFont="1" applyAlignment="1">
      <alignment vertical="center" wrapText="1"/>
    </xf>
    <xf numFmtId="0" fontId="3" fillId="5" borderId="18" xfId="0" applyFont="1" applyFill="1" applyBorder="1" applyAlignment="1">
      <alignment horizontal="center" vertical="center"/>
    </xf>
    <xf numFmtId="0" fontId="7" fillId="4" borderId="19" xfId="0" applyFont="1" applyFill="1" applyBorder="1" applyAlignment="1">
      <alignment horizontal="justify" vertical="center"/>
    </xf>
    <xf numFmtId="0" fontId="3" fillId="5" borderId="20" xfId="0" applyFont="1" applyFill="1" applyBorder="1" applyAlignment="1">
      <alignment horizontal="center" vertical="center"/>
    </xf>
    <xf numFmtId="0" fontId="7" fillId="0" borderId="26" xfId="0" applyFont="1" applyBorder="1" applyAlignment="1">
      <alignment horizontal="justify" vertical="center" wrapText="1"/>
    </xf>
    <xf numFmtId="164" fontId="0" fillId="0" borderId="0" xfId="0" applyNumberFormat="1"/>
    <xf numFmtId="44" fontId="6" fillId="2" borderId="18" xfId="1" applyFont="1" applyFill="1" applyBorder="1" applyAlignment="1">
      <alignment horizontal="center" vertical="center" wrapText="1"/>
    </xf>
    <xf numFmtId="165" fontId="6" fillId="2" borderId="11" xfId="1" applyNumberFormat="1" applyFont="1" applyFill="1" applyBorder="1" applyAlignment="1">
      <alignment horizontal="center" vertical="center" wrapText="1"/>
    </xf>
    <xf numFmtId="10" fontId="6" fillId="2" borderId="30" xfId="2" applyNumberFormat="1" applyFont="1" applyFill="1" applyBorder="1" applyAlignment="1">
      <alignment horizontal="center"/>
    </xf>
    <xf numFmtId="44" fontId="6" fillId="2" borderId="20" xfId="1" applyFont="1" applyFill="1" applyBorder="1" applyAlignment="1">
      <alignment horizontal="center" vertical="center" wrapText="1"/>
    </xf>
    <xf numFmtId="165" fontId="6" fillId="2" borderId="21" xfId="1" applyNumberFormat="1" applyFont="1" applyFill="1" applyBorder="1" applyAlignment="1">
      <alignment horizontal="center" vertical="center" wrapText="1"/>
    </xf>
    <xf numFmtId="44" fontId="6" fillId="4" borderId="31" xfId="0" applyNumberFormat="1" applyFont="1" applyFill="1" applyBorder="1" applyAlignment="1">
      <alignment horizontal="center"/>
    </xf>
    <xf numFmtId="10" fontId="6" fillId="4" borderId="0" xfId="2" applyNumberFormat="1" applyFont="1" applyFill="1" applyAlignment="1">
      <alignment horizontal="center"/>
    </xf>
    <xf numFmtId="0" fontId="3" fillId="3" borderId="3" xfId="0" applyFont="1" applyFill="1" applyBorder="1" applyAlignment="1">
      <alignment vertical="center" wrapText="1"/>
    </xf>
    <xf numFmtId="0" fontId="3" fillId="3" borderId="9" xfId="0" applyFont="1" applyFill="1" applyBorder="1" applyAlignment="1">
      <alignment vertical="center" wrapText="1"/>
    </xf>
    <xf numFmtId="165" fontId="6" fillId="4" borderId="21" xfId="1" applyNumberFormat="1" applyFont="1" applyFill="1" applyBorder="1" applyAlignment="1">
      <alignment horizontal="center" vertical="center" wrapText="1"/>
    </xf>
    <xf numFmtId="10" fontId="6" fillId="2" borderId="22" xfId="2" applyNumberFormat="1" applyFont="1" applyFill="1" applyBorder="1" applyAlignment="1">
      <alignment horizontal="center"/>
    </xf>
    <xf numFmtId="44" fontId="0" fillId="0" borderId="0" xfId="0" applyNumberFormat="1"/>
    <xf numFmtId="0" fontId="3" fillId="5" borderId="23" xfId="0" applyFont="1" applyFill="1" applyBorder="1" applyAlignment="1">
      <alignment horizontal="center" vertical="center"/>
    </xf>
    <xf numFmtId="0" fontId="7" fillId="4" borderId="25" xfId="0" applyFont="1" applyFill="1" applyBorder="1" applyAlignment="1">
      <alignment horizontal="justify" vertical="center" wrapText="1"/>
    </xf>
    <xf numFmtId="10" fontId="6" fillId="2" borderId="30" xfId="2" applyNumberFormat="1" applyFont="1" applyFill="1" applyBorder="1" applyAlignment="1">
      <alignment horizontal="center" vertical="center"/>
    </xf>
    <xf numFmtId="0" fontId="6" fillId="2" borderId="0" xfId="0" applyFont="1" applyFill="1" applyAlignment="1">
      <alignment vertical="center"/>
    </xf>
    <xf numFmtId="0" fontId="6" fillId="0" borderId="0" xfId="0" applyFont="1" applyAlignment="1">
      <alignment vertical="center"/>
    </xf>
    <xf numFmtId="10" fontId="6" fillId="2" borderId="22" xfId="2" applyNumberFormat="1" applyFont="1" applyFill="1" applyBorder="1" applyAlignment="1">
      <alignment horizontal="center" vertical="center"/>
    </xf>
    <xf numFmtId="0" fontId="3" fillId="3" borderId="35" xfId="0" applyFont="1" applyFill="1" applyBorder="1" applyAlignment="1">
      <alignment vertical="center" wrapText="1"/>
    </xf>
    <xf numFmtId="0" fontId="3" fillId="3" borderId="33" xfId="0" applyFont="1" applyFill="1" applyBorder="1" applyAlignment="1">
      <alignment horizontal="center" vertical="center" wrapText="1"/>
    </xf>
    <xf numFmtId="0" fontId="4" fillId="2" borderId="0" xfId="0" applyFont="1" applyFill="1" applyAlignment="1">
      <alignment vertical="center"/>
    </xf>
    <xf numFmtId="10" fontId="7" fillId="7" borderId="8" xfId="2" applyNumberFormat="1" applyFont="1" applyFill="1" applyBorder="1" applyAlignment="1">
      <alignment horizontal="center" vertical="center"/>
    </xf>
    <xf numFmtId="0" fontId="0" fillId="0" borderId="0" xfId="0" applyAlignment="1">
      <alignment wrapText="1"/>
    </xf>
    <xf numFmtId="10" fontId="0" fillId="0" borderId="0" xfId="2" applyNumberFormat="1" applyFont="1"/>
    <xf numFmtId="0" fontId="0" fillId="0" borderId="0" xfId="0" applyAlignment="1">
      <alignment horizontal="center" vertical="center"/>
    </xf>
    <xf numFmtId="0" fontId="0" fillId="0" borderId="0" xfId="0" applyAlignment="1">
      <alignment horizontal="center" vertical="center" wrapText="1"/>
    </xf>
    <xf numFmtId="10" fontId="0" fillId="0" borderId="0" xfId="2" applyNumberFormat="1" applyFont="1" applyAlignment="1">
      <alignment horizontal="center" vertical="center"/>
    </xf>
    <xf numFmtId="10" fontId="0" fillId="0" borderId="0" xfId="2" applyNumberFormat="1" applyFont="1" applyAlignment="1">
      <alignment horizontal="center"/>
    </xf>
    <xf numFmtId="165" fontId="0" fillId="0" borderId="0" xfId="0" applyNumberFormat="1" applyAlignment="1">
      <alignment horizontal="center" vertical="center"/>
    </xf>
    <xf numFmtId="165" fontId="0" fillId="0" borderId="0" xfId="0" applyNumberFormat="1"/>
    <xf numFmtId="44" fontId="0" fillId="0" borderId="0" xfId="1" applyFont="1" applyAlignment="1">
      <alignment horizontal="center" vertical="center"/>
    </xf>
    <xf numFmtId="44" fontId="0" fillId="0" borderId="0" xfId="1" applyFont="1"/>
    <xf numFmtId="10" fontId="0" fillId="0" borderId="0" xfId="0" applyNumberFormat="1"/>
    <xf numFmtId="0" fontId="12" fillId="0" borderId="19" xfId="0" applyFont="1" applyBorder="1" applyAlignment="1">
      <alignment horizontal="center" vertical="center"/>
    </xf>
    <xf numFmtId="0" fontId="12" fillId="2" borderId="19" xfId="0" applyFont="1" applyFill="1" applyBorder="1" applyAlignment="1">
      <alignment horizontal="center" vertical="center"/>
    </xf>
    <xf numFmtId="0" fontId="12" fillId="2" borderId="2" xfId="0" applyFont="1" applyFill="1" applyBorder="1" applyAlignment="1">
      <alignment horizontal="center" vertical="center"/>
    </xf>
    <xf numFmtId="0" fontId="12" fillId="0" borderId="22" xfId="0" applyFont="1" applyBorder="1" applyAlignment="1">
      <alignment horizontal="center" vertical="center"/>
    </xf>
    <xf numFmtId="0" fontId="12" fillId="2" borderId="25" xfId="0" applyFont="1" applyFill="1" applyBorder="1" applyAlignment="1">
      <alignment horizontal="center" vertical="center"/>
    </xf>
    <xf numFmtId="0" fontId="12" fillId="0" borderId="25" xfId="0" applyFont="1" applyBorder="1" applyAlignment="1">
      <alignment horizontal="center" vertical="center"/>
    </xf>
    <xf numFmtId="0" fontId="6" fillId="0" borderId="18" xfId="0" applyFont="1" applyBorder="1" applyAlignment="1">
      <alignment horizontal="justify" vertical="center" wrapText="1"/>
    </xf>
    <xf numFmtId="0" fontId="6" fillId="0" borderId="11" xfId="0" applyFont="1" applyBorder="1" applyAlignment="1">
      <alignment horizontal="justify" vertical="center" wrapText="1"/>
    </xf>
    <xf numFmtId="0" fontId="6" fillId="0" borderId="19" xfId="0" applyFont="1" applyBorder="1" applyAlignment="1">
      <alignment horizontal="justify" vertical="center" wrapText="1"/>
    </xf>
    <xf numFmtId="0" fontId="6" fillId="4" borderId="26" xfId="0" applyFont="1" applyFill="1" applyBorder="1" applyAlignment="1">
      <alignment horizontal="justify" vertical="center" wrapText="1"/>
    </xf>
    <xf numFmtId="0" fontId="6" fillId="4" borderId="27" xfId="0" applyFont="1" applyFill="1" applyBorder="1" applyAlignment="1">
      <alignment horizontal="justify" vertical="center" wrapText="1"/>
    </xf>
    <xf numFmtId="0" fontId="6" fillId="4" borderId="30" xfId="0" applyFont="1" applyFill="1" applyBorder="1" applyAlignment="1">
      <alignment horizontal="justify" vertical="center" wrapText="1"/>
    </xf>
    <xf numFmtId="0" fontId="7" fillId="0" borderId="18" xfId="0" applyFont="1" applyBorder="1" applyAlignment="1">
      <alignment horizontal="center" vertical="center"/>
    </xf>
    <xf numFmtId="0" fontId="7" fillId="0" borderId="11" xfId="0" applyFont="1" applyBorder="1" applyAlignment="1">
      <alignment horizontal="center" vertical="center"/>
    </xf>
    <xf numFmtId="44" fontId="6" fillId="4" borderId="6" xfId="0" applyNumberFormat="1" applyFont="1" applyFill="1" applyBorder="1" applyAlignment="1">
      <alignment horizontal="center" vertical="center"/>
    </xf>
    <xf numFmtId="0" fontId="6" fillId="4" borderId="7" xfId="0" applyFont="1" applyFill="1" applyBorder="1" applyAlignment="1">
      <alignment horizontal="center" vertical="center"/>
    </xf>
    <xf numFmtId="44" fontId="6" fillId="4" borderId="38" xfId="1" applyFont="1" applyFill="1" applyBorder="1" applyAlignment="1">
      <alignment horizontal="center" vertical="center" wrapText="1"/>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3" fillId="5" borderId="18" xfId="0" applyFont="1" applyFill="1" applyBorder="1" applyAlignment="1">
      <alignment horizontal="center" vertical="center"/>
    </xf>
    <xf numFmtId="0" fontId="3" fillId="5" borderId="37" xfId="0" applyFont="1" applyFill="1" applyBorder="1" applyAlignment="1">
      <alignment horizontal="center" vertical="center"/>
    </xf>
    <xf numFmtId="0" fontId="7" fillId="4" borderId="36" xfId="0" applyFont="1" applyFill="1" applyBorder="1" applyAlignment="1">
      <alignment horizontal="justify" vertical="center" wrapText="1"/>
    </xf>
    <xf numFmtId="0" fontId="7" fillId="4" borderId="39" xfId="0" applyFont="1" applyFill="1" applyBorder="1" applyAlignment="1">
      <alignment horizontal="justify"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7" fillId="0" borderId="12" xfId="0" applyFont="1" applyBorder="1" applyAlignment="1">
      <alignment horizontal="center" vertical="center" wrapText="1"/>
    </xf>
    <xf numFmtId="0" fontId="7" fillId="0" borderId="10" xfId="0" applyFont="1" applyBorder="1" applyAlignment="1">
      <alignment horizontal="center" vertical="center" wrapText="1"/>
    </xf>
    <xf numFmtId="0" fontId="6" fillId="4" borderId="17" xfId="0" applyFont="1" applyFill="1" applyBorder="1" applyAlignment="1">
      <alignment horizontal="center" vertical="center" wrapText="1"/>
    </xf>
    <xf numFmtId="0" fontId="3" fillId="6" borderId="6" xfId="0" applyFont="1" applyFill="1" applyBorder="1" applyAlignment="1">
      <alignment horizontal="center" vertical="center"/>
    </xf>
    <xf numFmtId="0" fontId="3" fillId="6" borderId="7" xfId="0" applyFont="1" applyFill="1" applyBorder="1" applyAlignment="1">
      <alignment horizontal="center" vertical="center"/>
    </xf>
    <xf numFmtId="0" fontId="3" fillId="6" borderId="8" xfId="0" applyFont="1" applyFill="1" applyBorder="1" applyAlignment="1">
      <alignment horizontal="center" vertical="center"/>
    </xf>
    <xf numFmtId="0" fontId="3" fillId="3" borderId="3" xfId="0" applyFont="1" applyFill="1" applyBorder="1" applyAlignment="1">
      <alignment horizontal="center" vertical="center" wrapText="1"/>
    </xf>
    <xf numFmtId="0" fontId="3" fillId="3" borderId="9" xfId="0" applyFont="1" applyFill="1" applyBorder="1" applyAlignment="1">
      <alignment horizontal="center" vertical="center" wrapText="1"/>
    </xf>
    <xf numFmtId="44" fontId="6" fillId="2" borderId="18" xfId="1" applyFont="1" applyFill="1" applyBorder="1" applyAlignment="1">
      <alignment horizontal="center" vertical="center" wrapText="1"/>
    </xf>
    <xf numFmtId="44" fontId="6" fillId="2" borderId="11" xfId="1" applyFont="1" applyFill="1" applyBorder="1" applyAlignment="1">
      <alignment horizontal="center" vertical="center" wrapText="1"/>
    </xf>
    <xf numFmtId="44" fontId="6" fillId="2" borderId="20" xfId="1" applyFont="1" applyFill="1" applyBorder="1" applyAlignment="1">
      <alignment horizontal="center" vertical="center" wrapText="1"/>
    </xf>
    <xf numFmtId="44" fontId="6" fillId="2" borderId="21" xfId="1" applyFont="1" applyFill="1" applyBorder="1" applyAlignment="1">
      <alignment horizontal="center" vertical="center" wrapText="1"/>
    </xf>
    <xf numFmtId="0" fontId="3" fillId="3" borderId="0" xfId="0" applyFont="1" applyFill="1" applyAlignment="1">
      <alignment horizontal="center" vertical="center" wrapText="1"/>
    </xf>
    <xf numFmtId="0" fontId="7" fillId="4" borderId="18" xfId="0" applyFont="1" applyFill="1" applyBorder="1" applyAlignment="1">
      <alignment horizontal="justify" vertical="center" wrapText="1"/>
    </xf>
    <xf numFmtId="0" fontId="7" fillId="4" borderId="11" xfId="0" applyFont="1" applyFill="1" applyBorder="1" applyAlignment="1">
      <alignment horizontal="justify" vertical="center" wrapText="1"/>
    </xf>
    <xf numFmtId="0" fontId="3" fillId="3" borderId="32"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7" fillId="4" borderId="20" xfId="0" applyFont="1" applyFill="1" applyBorder="1" applyAlignment="1">
      <alignment horizontal="justify" vertical="center" wrapText="1"/>
    </xf>
    <xf numFmtId="0" fontId="7" fillId="4" borderId="21" xfId="0" applyFont="1" applyFill="1" applyBorder="1" applyAlignment="1">
      <alignment horizontal="justify" vertical="center" wrapText="1"/>
    </xf>
    <xf numFmtId="10" fontId="6" fillId="4" borderId="36" xfId="2" applyNumberFormat="1" applyFont="1" applyFill="1" applyBorder="1" applyAlignment="1">
      <alignment horizontal="center" vertical="center"/>
    </xf>
    <xf numFmtId="10" fontId="6" fillId="4" borderId="39" xfId="2" applyNumberFormat="1" applyFont="1" applyFill="1" applyBorder="1" applyAlignment="1">
      <alignment horizontal="center" vertical="center"/>
    </xf>
    <xf numFmtId="0" fontId="2" fillId="2" borderId="0" xfId="0" applyFont="1" applyFill="1" applyAlignment="1">
      <alignment horizontal="center"/>
    </xf>
    <xf numFmtId="0" fontId="7" fillId="0" borderId="1" xfId="0" applyFont="1" applyBorder="1" applyAlignment="1">
      <alignment horizontal="center" vertical="center"/>
    </xf>
    <xf numFmtId="0" fontId="7" fillId="0" borderId="28"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3" fillId="3" borderId="12"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29" xfId="0" applyFont="1" applyFill="1" applyBorder="1" applyAlignment="1">
      <alignment horizontal="center" vertical="center" wrapText="1"/>
    </xf>
    <xf numFmtId="44" fontId="3" fillId="2" borderId="0" xfId="1" applyFont="1" applyFill="1" applyAlignment="1">
      <alignment horizontal="center" wrapText="1"/>
    </xf>
    <xf numFmtId="0" fontId="2" fillId="2" borderId="0" xfId="0" applyFont="1" applyFill="1" applyAlignment="1">
      <alignment horizontal="center" wrapText="1"/>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3" fillId="3" borderId="1" xfId="0" applyFont="1" applyFill="1" applyBorder="1" applyAlignment="1">
      <alignment horizontal="center" vertical="center"/>
    </xf>
    <xf numFmtId="0" fontId="3" fillId="3" borderId="8" xfId="0" applyFont="1" applyFill="1" applyBorder="1" applyAlignment="1">
      <alignment horizontal="center" vertical="center"/>
    </xf>
    <xf numFmtId="0" fontId="7" fillId="0" borderId="4" xfId="0" applyFont="1" applyBorder="1" applyAlignment="1">
      <alignment horizontal="center" vertical="center" wrapText="1"/>
    </xf>
    <xf numFmtId="0" fontId="6" fillId="4" borderId="14" xfId="0" applyFont="1" applyFill="1" applyBorder="1" applyAlignment="1">
      <alignment horizontal="center" vertical="center" wrapText="1"/>
    </xf>
    <xf numFmtId="0" fontId="7" fillId="2" borderId="18" xfId="0" applyFont="1" applyFill="1" applyBorder="1" applyAlignment="1">
      <alignment horizontal="justify" vertical="center" wrapText="1"/>
    </xf>
    <xf numFmtId="0" fontId="7" fillId="2" borderId="11" xfId="0" applyFont="1" applyFill="1" applyBorder="1" applyAlignment="1">
      <alignment horizontal="justify" vertical="center" wrapText="1"/>
    </xf>
    <xf numFmtId="0" fontId="3" fillId="3" borderId="11" xfId="0" applyFont="1" applyFill="1" applyBorder="1" applyAlignment="1">
      <alignment horizontal="center" vertical="center" wrapText="1"/>
    </xf>
    <xf numFmtId="0" fontId="7" fillId="0" borderId="18" xfId="0" applyFont="1" applyBorder="1" applyAlignment="1">
      <alignment horizontal="justify" vertical="center" wrapText="1"/>
    </xf>
    <xf numFmtId="0" fontId="7" fillId="0" borderId="11" xfId="0" applyFont="1" applyBorder="1" applyAlignment="1">
      <alignment horizontal="justify" vertical="center" wrapText="1"/>
    </xf>
    <xf numFmtId="0" fontId="7" fillId="0" borderId="11" xfId="0" applyFont="1" applyBorder="1" applyAlignment="1">
      <alignment horizontal="center" vertical="center" wrapText="1"/>
    </xf>
    <xf numFmtId="164" fontId="6" fillId="4" borderId="11" xfId="0" applyNumberFormat="1" applyFont="1" applyFill="1" applyBorder="1" applyAlignment="1">
      <alignment horizontal="center" vertical="center"/>
    </xf>
    <xf numFmtId="0" fontId="6" fillId="0" borderId="0" xfId="0" applyFont="1" applyAlignment="1">
      <alignment horizontal="center"/>
    </xf>
    <xf numFmtId="0" fontId="11" fillId="4" borderId="20" xfId="0" applyFont="1" applyFill="1" applyBorder="1" applyAlignment="1">
      <alignment horizontal="justify" vertical="center" wrapText="1"/>
    </xf>
    <xf numFmtId="0" fontId="11" fillId="4" borderId="21" xfId="0" applyFont="1" applyFill="1" applyBorder="1" applyAlignment="1">
      <alignment horizontal="justify" vertical="center" wrapText="1"/>
    </xf>
    <xf numFmtId="0" fontId="11" fillId="4" borderId="22" xfId="0" applyFont="1" applyFill="1" applyBorder="1" applyAlignment="1">
      <alignment horizontal="justify" vertical="center" wrapText="1"/>
    </xf>
    <xf numFmtId="0" fontId="12" fillId="0" borderId="19" xfId="0" applyFont="1" applyBorder="1" applyAlignment="1">
      <alignment horizontal="center" vertical="center"/>
    </xf>
    <xf numFmtId="0" fontId="12" fillId="0" borderId="22" xfId="0" applyFont="1" applyBorder="1" applyAlignment="1">
      <alignment horizontal="center" vertical="center"/>
    </xf>
    <xf numFmtId="0" fontId="8" fillId="2" borderId="0" xfId="0" applyFont="1" applyFill="1" applyAlignment="1">
      <alignment horizontal="center" vertical="center" wrapText="1"/>
    </xf>
    <xf numFmtId="0" fontId="10" fillId="2" borderId="0" xfId="0" applyFont="1" applyFill="1" applyAlignment="1">
      <alignment horizontal="center" vertical="center" wrapText="1"/>
    </xf>
    <xf numFmtId="0" fontId="9" fillId="2" borderId="0" xfId="0" applyFont="1" applyFill="1" applyAlignment="1">
      <alignment horizontal="center" vertical="center" wrapText="1"/>
    </xf>
    <xf numFmtId="0" fontId="7" fillId="4" borderId="23" xfId="0" applyFont="1" applyFill="1" applyBorder="1" applyAlignment="1">
      <alignment horizontal="justify" vertical="center" wrapText="1"/>
    </xf>
    <xf numFmtId="0" fontId="7" fillId="4" borderId="24" xfId="0" applyFont="1" applyFill="1" applyBorder="1" applyAlignment="1">
      <alignment horizontal="justify" vertical="center" wrapText="1"/>
    </xf>
  </cellXfs>
  <cellStyles count="3">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kumimoji="0" lang="es-GT" sz="1400" b="0" i="0" u="none" strike="noStrike" kern="1200" cap="none" spc="0" normalizeH="0" baseline="0" noProof="0">
                <a:ln>
                  <a:noFill/>
                </a:ln>
                <a:solidFill>
                  <a:sysClr val="windowText" lastClr="000000">
                    <a:lumMod val="65000"/>
                    <a:lumOff val="35000"/>
                  </a:sysClr>
                </a:solidFill>
                <a:effectLst/>
                <a:uLnTx/>
                <a:uFillTx/>
                <a:latin typeface="Calibri" panose="020F0502020204030204"/>
              </a:rPr>
              <a:t>STCNS</a:t>
            </a:r>
          </a:p>
          <a:p>
            <a:pPr>
              <a:defRPr/>
            </a:pPr>
            <a:r>
              <a:rPr kumimoji="0" lang="es-GT" sz="1400" b="0" i="0" u="none" strike="noStrike" kern="1200" cap="none" spc="0" normalizeH="0" baseline="0" noProof="0">
                <a:ln>
                  <a:noFill/>
                </a:ln>
                <a:solidFill>
                  <a:sysClr val="windowText" lastClr="000000">
                    <a:lumMod val="65000"/>
                    <a:lumOff val="35000"/>
                  </a:sysClr>
                </a:solidFill>
                <a:effectLst/>
                <a:uLnTx/>
                <a:uFillTx/>
                <a:latin typeface="Calibri" panose="020F0502020204030204"/>
              </a:rPr>
              <a:t>Presupuesto Acumulado</a:t>
            </a:r>
            <a:endParaRPr lang="es-GT"/>
          </a:p>
        </c:rich>
      </c:tx>
      <c:layout>
        <c:manualLayout>
          <c:xMode val="edge"/>
          <c:yMode val="edge"/>
          <c:x val="0.168057199746583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col"/>
        <c:grouping val="clustered"/>
        <c:varyColors val="0"/>
        <c:ser>
          <c:idx val="0"/>
          <c:order val="0"/>
          <c:tx>
            <c:strRef>
              <c:f>Hoja2!$H$3</c:f>
              <c:strCache>
                <c:ptCount val="1"/>
                <c:pt idx="0">
                  <c:v>VIGENTE </c:v>
                </c:pt>
              </c:strCache>
            </c:strRef>
          </c:tx>
          <c:spPr>
            <a:solidFill>
              <a:schemeClr val="accent1"/>
            </a:solidFill>
            <a:ln>
              <a:noFill/>
            </a:ln>
            <a:effectLst/>
          </c:spPr>
          <c:invertIfNegative val="0"/>
          <c:dPt>
            <c:idx val="0"/>
            <c:invertIfNegative val="0"/>
            <c:bubble3D val="0"/>
            <c:spPr>
              <a:solidFill>
                <a:schemeClr val="accent1"/>
              </a:solidFill>
              <a:ln>
                <a:solidFill>
                  <a:srgbClr val="002060"/>
                </a:solidFill>
              </a:ln>
              <a:effectLst/>
            </c:spPr>
            <c:extLst>
              <c:ext xmlns:c16="http://schemas.microsoft.com/office/drawing/2014/chart" uri="{C3380CC4-5D6E-409C-BE32-E72D297353CC}">
                <c16:uniqueId val="{00000000-FA45-4CE9-B78E-121BDE218C07}"/>
              </c:ext>
            </c:extLst>
          </c:dPt>
          <c:dLbls>
            <c:dLbl>
              <c:idx val="0"/>
              <c:layout>
                <c:manualLayout>
                  <c:x val="4.0241065865016436E-3"/>
                  <c:y val="8.7538751407600368E-2"/>
                </c:manualLayout>
              </c:layout>
              <c:spPr>
                <a:no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extLst>
                <c:ext xmlns:c15="http://schemas.microsoft.com/office/drawing/2012/chart" uri="{CE6537A1-D6FC-4f65-9D91-7224C49458BB}">
                  <c15:layout>
                    <c:manualLayout>
                      <c:w val="0.53951706036745406"/>
                      <c:h val="0.23919119333384298"/>
                    </c:manualLayout>
                  </c15:layout>
                </c:ext>
                <c:ext xmlns:c16="http://schemas.microsoft.com/office/drawing/2014/chart" uri="{C3380CC4-5D6E-409C-BE32-E72D297353CC}">
                  <c16:uniqueId val="{00000000-FA45-4CE9-B78E-121BDE218C07}"/>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Hoja2!$I$3</c:f>
              <c:numCache>
                <c:formatCode>_("Q"* #,##0.00_);_("Q"* \(#,##0.00\);_("Q"* "-"??_);_(@_)</c:formatCode>
                <c:ptCount val="1"/>
                <c:pt idx="0">
                  <c:v>31000000</c:v>
                </c:pt>
              </c:numCache>
            </c:numRef>
          </c:val>
          <c:extLst>
            <c:ext xmlns:c16="http://schemas.microsoft.com/office/drawing/2014/chart" uri="{C3380CC4-5D6E-409C-BE32-E72D297353CC}">
              <c16:uniqueId val="{00000001-FA45-4CE9-B78E-121BDE218C07}"/>
            </c:ext>
          </c:extLst>
        </c:ser>
        <c:ser>
          <c:idx val="1"/>
          <c:order val="1"/>
          <c:tx>
            <c:strRef>
              <c:f>Hoja2!$H$4</c:f>
              <c:strCache>
                <c:ptCount val="1"/>
                <c:pt idx="0">
                  <c:v>EJECUTADO</c:v>
                </c:pt>
              </c:strCache>
            </c:strRef>
          </c:tx>
          <c:spPr>
            <a:solidFill>
              <a:schemeClr val="accent2"/>
            </a:solidFill>
            <a:ln>
              <a:solidFill>
                <a:srgbClr val="002060"/>
              </a:solidFill>
            </a:ln>
            <a:effectLst/>
          </c:spPr>
          <c:invertIfNegative val="0"/>
          <c:dLbls>
            <c:dLbl>
              <c:idx val="0"/>
              <c:layout>
                <c:manualLayout>
                  <c:x val="5.3319664723036952E-2"/>
                  <c:y val="4.8464751755185255E-2"/>
                </c:manualLayout>
              </c:layout>
              <c:showLegendKey val="0"/>
              <c:showVal val="1"/>
              <c:showCatName val="0"/>
              <c:showSerName val="0"/>
              <c:showPercent val="0"/>
              <c:showBubbleSize val="0"/>
              <c:extLst>
                <c:ext xmlns:c15="http://schemas.microsoft.com/office/drawing/2012/chart" uri="{CE6537A1-D6FC-4f65-9D91-7224C49458BB}">
                  <c15:layout>
                    <c:manualLayout>
                      <c:w val="0.50733315232147702"/>
                      <c:h val="0.23271870142445786"/>
                    </c:manualLayout>
                  </c15:layout>
                </c:ext>
                <c:ext xmlns:c16="http://schemas.microsoft.com/office/drawing/2014/chart" uri="{C3380CC4-5D6E-409C-BE32-E72D297353CC}">
                  <c16:uniqueId val="{00000002-FA45-4CE9-B78E-121BDE218C07}"/>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Hoja2!$I$4</c:f>
              <c:numCache>
                <c:formatCode>_("Q"* #,##0.00_);_("Q"* \(#,##0.00\);_("Q"* "-"??_);_(@_)</c:formatCode>
                <c:ptCount val="1"/>
                <c:pt idx="0">
                  <c:v>6615491.4800000004</c:v>
                </c:pt>
              </c:numCache>
            </c:numRef>
          </c:val>
          <c:extLst>
            <c:ext xmlns:c16="http://schemas.microsoft.com/office/drawing/2014/chart" uri="{C3380CC4-5D6E-409C-BE32-E72D297353CC}">
              <c16:uniqueId val="{00000003-FA45-4CE9-B78E-121BDE218C07}"/>
            </c:ext>
          </c:extLst>
        </c:ser>
        <c:dLbls>
          <c:showLegendKey val="0"/>
          <c:showVal val="0"/>
          <c:showCatName val="0"/>
          <c:showSerName val="0"/>
          <c:showPercent val="0"/>
          <c:showBubbleSize val="0"/>
        </c:dLbls>
        <c:gapWidth val="182"/>
        <c:axId val="535473311"/>
        <c:axId val="535468511"/>
      </c:barChart>
      <c:catAx>
        <c:axId val="535473311"/>
        <c:scaling>
          <c:orientation val="minMax"/>
        </c:scaling>
        <c:delete val="1"/>
        <c:axPos val="b"/>
        <c:majorTickMark val="none"/>
        <c:minorTickMark val="none"/>
        <c:tickLblPos val="nextTo"/>
        <c:crossAx val="535468511"/>
        <c:crossesAt val="0"/>
        <c:auto val="1"/>
        <c:lblAlgn val="ctr"/>
        <c:lblOffset val="100"/>
        <c:noMultiLvlLbl val="0"/>
      </c:catAx>
      <c:valAx>
        <c:axId val="535468511"/>
        <c:scaling>
          <c:orientation val="minMax"/>
          <c:min val="0"/>
        </c:scaling>
        <c:delete val="1"/>
        <c:axPos val="l"/>
        <c:majorGridlines>
          <c:spPr>
            <a:ln w="9525" cap="flat" cmpd="sng" algn="ctr">
              <a:solidFill>
                <a:schemeClr val="tx1">
                  <a:lumMod val="15000"/>
                  <a:lumOff val="85000"/>
                </a:schemeClr>
              </a:solidFill>
              <a:round/>
            </a:ln>
            <a:effectLst/>
          </c:spPr>
        </c:majorGridlines>
        <c:numFmt formatCode="_(&quot;Q&quot;* #,##0.00_);_(&quot;Q&quot;* \(#,##0.00\);_(&quot;Q&quot;* &quot;-&quot;??_);_(@_)" sourceLinked="1"/>
        <c:majorTickMark val="out"/>
        <c:minorTickMark val="none"/>
        <c:tickLblPos val="nextTo"/>
        <c:crossAx val="535473311"/>
        <c:crosses val="autoZero"/>
        <c:crossBetween val="between"/>
      </c:valAx>
      <c:spPr>
        <a:noFill/>
        <a:ln>
          <a:noFill/>
        </a:ln>
        <a:effectLst/>
      </c:spPr>
    </c:plotArea>
    <c:legend>
      <c:legendPos val="b"/>
      <c:layout>
        <c:manualLayout>
          <c:xMode val="edge"/>
          <c:yMode val="edge"/>
          <c:x val="0.20739049306701074"/>
          <c:y val="0.85194098310526734"/>
          <c:w val="0.58366269795902814"/>
          <c:h val="0.1092240654384221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8612286456841568"/>
          <c:y val="1.9790878585701416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GT"/>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7276577903241173E-2"/>
          <c:y val="0.18127406984487443"/>
          <c:w val="0.95713680615204955"/>
          <c:h val="0.7846518568760138"/>
        </c:manualLayout>
      </c:layout>
      <c:pie3DChart>
        <c:varyColors val="1"/>
        <c:ser>
          <c:idx val="0"/>
          <c:order val="0"/>
          <c:tx>
            <c:strRef>
              <c:f>Hoja2!$D$41</c:f>
              <c:strCache>
                <c:ptCount val="1"/>
                <c:pt idx="0">
                  <c:v>Gestión de Presupuesto por Mes
% Ejecución</c:v>
                </c:pt>
              </c:strCache>
            </c:strRef>
          </c:tx>
          <c:explosion val="1"/>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EC14-454C-8E92-E231AF0EF897}"/>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EC14-454C-8E92-E231AF0EF897}"/>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EC14-454C-8E92-E231AF0EF897}"/>
              </c:ext>
            </c:extLst>
          </c:dPt>
          <c:dLbls>
            <c:dLbl>
              <c:idx val="0"/>
              <c:layout>
                <c:manualLayout>
                  <c:x val="-0.2373680343009695"/>
                  <c:y val="0.10448997760152405"/>
                </c:manualLayout>
              </c:layout>
              <c:tx>
                <c:rich>
                  <a:bodyPr/>
                  <a:lstStyle/>
                  <a:p>
                    <a:fld id="{8671F79B-6813-492C-A80B-03EBCF4F88A0}" type="CELLRANGE">
                      <a:rPr lang="en-US" baseline="0"/>
                      <a:pPr/>
                      <a:t>[CELLRANGE]</a:t>
                    </a:fld>
                    <a:r>
                      <a:rPr lang="en-US" baseline="0"/>
                      <a:t>
</a:t>
                    </a:r>
                    <a:fld id="{0D2B925F-B585-4780-B5B1-DE1C2705FCE4}" type="CATEGORYNAME">
                      <a:rPr lang="en-US" baseline="0"/>
                      <a:pPr/>
                      <a:t>[NOMBRE DE CATEGORÍA]</a:t>
                    </a:fld>
                    <a:r>
                      <a:rPr lang="en-US" baseline="0"/>
                      <a:t>
</a:t>
                    </a:r>
                    <a:fld id="{29AB98E7-6855-4594-A2CA-B13ABF5FCE5C}" type="VALUE">
                      <a:rPr lang="en-US" baseline="0"/>
                      <a:pPr/>
                      <a:t>[VALOR]</a:t>
                    </a:fld>
                    <a:endParaRPr lang="en-US" baseline="0"/>
                  </a:p>
                </c:rich>
              </c:tx>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2128845163753277"/>
                      <c:h val="0.19759450171821305"/>
                    </c:manualLayout>
                  </c15:layout>
                  <c15:dlblFieldTable/>
                  <c15:showDataLabelsRange val="1"/>
                </c:ext>
                <c:ext xmlns:c16="http://schemas.microsoft.com/office/drawing/2014/chart" uri="{C3380CC4-5D6E-409C-BE32-E72D297353CC}">
                  <c16:uniqueId val="{00000001-EC14-454C-8E92-E231AF0EF897}"/>
                </c:ext>
              </c:extLst>
            </c:dLbl>
            <c:dLbl>
              <c:idx val="1"/>
              <c:layout>
                <c:manualLayout>
                  <c:x val="3.1514440851713114E-2"/>
                  <c:y val="-0.2923410622956723"/>
                </c:manualLayout>
              </c:layout>
              <c:tx>
                <c:rich>
                  <a:bodyPr/>
                  <a:lstStyle/>
                  <a:p>
                    <a:fld id="{72BCBC98-318B-4BA6-9CF4-2C5AEA1363C3}" type="CELLRANGE">
                      <a:rPr lang="en-US" baseline="0"/>
                      <a:pPr/>
                      <a:t>[CELLRANGE]</a:t>
                    </a:fld>
                    <a:r>
                      <a:rPr lang="en-US" baseline="0"/>
                      <a:t>
</a:t>
                    </a:r>
                    <a:fld id="{55A1917B-957F-47CA-93F5-705D53CD2C69}" type="CATEGORYNAME">
                      <a:rPr lang="en-US" baseline="0"/>
                      <a:pPr/>
                      <a:t>[NOMBRE DE CATEGORÍA]</a:t>
                    </a:fld>
                    <a:r>
                      <a:rPr lang="en-US" baseline="0"/>
                      <a:t>
</a:t>
                    </a:r>
                    <a:fld id="{67D92EE0-CD48-40F3-BA4A-EBEC869E43F0}" type="VALUE">
                      <a:rPr lang="en-US" baseline="0"/>
                      <a:pPr/>
                      <a:t>[VALOR]</a:t>
                    </a:fld>
                    <a:endParaRPr lang="en-US" baseline="0"/>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EC14-454C-8E92-E231AF0EF897}"/>
                </c:ext>
              </c:extLst>
            </c:dLbl>
            <c:dLbl>
              <c:idx val="2"/>
              <c:tx>
                <c:rich>
                  <a:bodyPr/>
                  <a:lstStyle/>
                  <a:p>
                    <a:fld id="{CA50B249-221A-4FEC-BDD7-90ADE6218D3F}" type="CELLRANGE">
                      <a:rPr lang="en-US" baseline="0"/>
                      <a:pPr/>
                      <a:t>[CELLRANGE]</a:t>
                    </a:fld>
                    <a:r>
                      <a:rPr lang="en-US" baseline="0"/>
                      <a:t>
</a:t>
                    </a:r>
                    <a:fld id="{A3C78D66-1058-49C3-8981-D923943F9C94}" type="CATEGORYNAME">
                      <a:rPr lang="en-US" baseline="0"/>
                      <a:pPr/>
                      <a:t>[NOMBRE DE CATEGORÍA]</a:t>
                    </a:fld>
                    <a:r>
                      <a:rPr lang="en-US" baseline="0"/>
                      <a:t>
</a:t>
                    </a:r>
                    <a:fld id="{E26EFF50-A508-4EE6-AB7B-98E8594943D0}" type="VALUE">
                      <a:rPr lang="en-US" baseline="0"/>
                      <a:pPr/>
                      <a:t>[VALOR]</a:t>
                    </a:fld>
                    <a:endParaRPr lang="en-US" baseline="0"/>
                  </a:p>
                </c:rich>
              </c:tx>
              <c:dLblPos val="ctr"/>
              <c:showLegendKey val="0"/>
              <c:showVal val="1"/>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EC14-454C-8E92-E231AF0EF897}"/>
                </c:ext>
              </c:extLst>
            </c:dLbl>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s-GT"/>
              </a:p>
            </c:txPr>
            <c:dLblPos val="ctr"/>
            <c:showLegendKey val="0"/>
            <c:showVal val="0"/>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howDataLabelsRange val="1"/>
              </c:ext>
            </c:extLst>
          </c:dLbls>
          <c:cat>
            <c:strRef>
              <c:f>Hoja2!$A$42:$A$44</c:f>
              <c:strCache>
                <c:ptCount val="3"/>
                <c:pt idx="0">
                  <c:v>STCNS</c:v>
                </c:pt>
                <c:pt idx="1">
                  <c:v>INEES</c:v>
                </c:pt>
                <c:pt idx="2">
                  <c:v>IGSNS</c:v>
                </c:pt>
              </c:strCache>
            </c:strRef>
          </c:cat>
          <c:val>
            <c:numRef>
              <c:f>Hoja2!$D$42:$D$44</c:f>
              <c:numCache>
                <c:formatCode>0.00%</c:formatCode>
                <c:ptCount val="3"/>
                <c:pt idx="0">
                  <c:v>6.9112387939937847E-2</c:v>
                </c:pt>
                <c:pt idx="1">
                  <c:v>6.7006636286384327E-2</c:v>
                </c:pt>
                <c:pt idx="2">
                  <c:v>6.5864126582278484E-2</c:v>
                </c:pt>
              </c:numCache>
            </c:numRef>
          </c:val>
          <c:extLst>
            <c:ext xmlns:c15="http://schemas.microsoft.com/office/drawing/2012/chart" uri="{02D57815-91ED-43cb-92C2-25804820EDAC}">
              <c15:datalabelsRange>
                <c15:f>Hoja2!$C$42:$C$44</c15:f>
                <c15:dlblRangeCache>
                  <c:ptCount val="3"/>
                  <c:pt idx="0">
                    <c:v> Q1,065,001.51 </c:v>
                  </c:pt>
                  <c:pt idx="1">
                    <c:v> Q515,300.80 </c:v>
                  </c:pt>
                  <c:pt idx="2">
                    <c:v> Q520,326.60 </c:v>
                  </c:pt>
                </c15:dlblRangeCache>
              </c15:datalabelsRange>
            </c:ext>
            <c:ext xmlns:c16="http://schemas.microsoft.com/office/drawing/2014/chart" uri="{C3380CC4-5D6E-409C-BE32-E72D297353CC}">
              <c16:uniqueId val="{00000006-EC14-454C-8E92-E231AF0EF897}"/>
            </c:ext>
          </c:extLst>
        </c:ser>
        <c:dLbls>
          <c:dLblPos val="ctr"/>
          <c:showLegendKey val="0"/>
          <c:showVal val="1"/>
          <c:showCatName val="0"/>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latin typeface="Arial" panose="020B0604020202020204" pitchFamily="34" charset="0"/>
          <a:cs typeface="Arial" panose="020B0604020202020204" pitchFamily="34" charset="0"/>
        </a:defRPr>
      </a:pPr>
      <a:endParaRPr lang="es-G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Hoja2!$B$3</c:f>
              <c:strCache>
                <c:ptCount val="1"/>
                <c:pt idx="0">
                  <c:v> VIGENTE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G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Hoja2!$A$5:$A$7</c:f>
              <c:numCache>
                <c:formatCode>General</c:formatCode>
                <c:ptCount val="3"/>
                <c:pt idx="0">
                  <c:v>67</c:v>
                </c:pt>
                <c:pt idx="1">
                  <c:v>68</c:v>
                </c:pt>
                <c:pt idx="2">
                  <c:v>69</c:v>
                </c:pt>
              </c:numCache>
            </c:numRef>
          </c:cat>
          <c:val>
            <c:numRef>
              <c:f>Hoja2!$B$5:$B$7</c:f>
              <c:numCache>
                <c:formatCode>_("Q"* #,##0.00_);_("Q"* \(#,##0.00\);_("Q"* "-"??_);_(@_)</c:formatCode>
                <c:ptCount val="3"/>
                <c:pt idx="0">
                  <c:v>15409705</c:v>
                </c:pt>
                <c:pt idx="1">
                  <c:v>7690295</c:v>
                </c:pt>
                <c:pt idx="2">
                  <c:v>7900000</c:v>
                </c:pt>
              </c:numCache>
            </c:numRef>
          </c:val>
          <c:extLst>
            <c:ext xmlns:c16="http://schemas.microsoft.com/office/drawing/2014/chart" uri="{C3380CC4-5D6E-409C-BE32-E72D297353CC}">
              <c16:uniqueId val="{00000000-2893-4834-A602-4F1F5820451F}"/>
            </c:ext>
          </c:extLst>
        </c:ser>
        <c:ser>
          <c:idx val="1"/>
          <c:order val="1"/>
          <c:tx>
            <c:strRef>
              <c:f>Hoja2!$C$3</c:f>
              <c:strCache>
                <c:ptCount val="1"/>
                <c:pt idx="0">
                  <c:v>EJECUTADO</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G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Hoja2!$A$5:$A$7</c:f>
              <c:numCache>
                <c:formatCode>General</c:formatCode>
                <c:ptCount val="3"/>
                <c:pt idx="0">
                  <c:v>67</c:v>
                </c:pt>
                <c:pt idx="1">
                  <c:v>68</c:v>
                </c:pt>
                <c:pt idx="2">
                  <c:v>69</c:v>
                </c:pt>
              </c:numCache>
            </c:numRef>
          </c:cat>
          <c:val>
            <c:numRef>
              <c:f>Hoja2!$C$5:$C$7</c:f>
              <c:numCache>
                <c:formatCode>"Q"#,##0.00</c:formatCode>
                <c:ptCount val="3"/>
                <c:pt idx="0">
                  <c:v>3216885.81</c:v>
                </c:pt>
                <c:pt idx="1">
                  <c:v>1648758.48</c:v>
                </c:pt>
                <c:pt idx="2">
                  <c:v>1749847.19</c:v>
                </c:pt>
              </c:numCache>
            </c:numRef>
          </c:val>
          <c:extLst>
            <c:ext xmlns:c16="http://schemas.microsoft.com/office/drawing/2014/chart" uri="{C3380CC4-5D6E-409C-BE32-E72D297353CC}">
              <c16:uniqueId val="{00000001-2893-4834-A602-4F1F5820451F}"/>
            </c:ext>
          </c:extLst>
        </c:ser>
        <c:dLbls>
          <c:dLblPos val="outEnd"/>
          <c:showLegendKey val="0"/>
          <c:showVal val="1"/>
          <c:showCatName val="0"/>
          <c:showSerName val="0"/>
          <c:showPercent val="0"/>
          <c:showBubbleSize val="0"/>
        </c:dLbls>
        <c:gapWidth val="219"/>
        <c:overlap val="-27"/>
        <c:axId val="436095023"/>
        <c:axId val="436093583"/>
      </c:barChart>
      <c:catAx>
        <c:axId val="4360950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436093583"/>
        <c:crosses val="autoZero"/>
        <c:auto val="1"/>
        <c:lblAlgn val="ctr"/>
        <c:lblOffset val="100"/>
        <c:noMultiLvlLbl val="0"/>
      </c:catAx>
      <c:valAx>
        <c:axId val="436093583"/>
        <c:scaling>
          <c:orientation val="minMax"/>
        </c:scaling>
        <c:delete val="0"/>
        <c:axPos val="l"/>
        <c:majorGridlines>
          <c:spPr>
            <a:ln w="9525" cap="flat" cmpd="sng" algn="ctr">
              <a:solidFill>
                <a:schemeClr val="tx1">
                  <a:lumMod val="15000"/>
                  <a:lumOff val="85000"/>
                </a:schemeClr>
              </a:solidFill>
              <a:round/>
            </a:ln>
            <a:effectLst/>
          </c:spPr>
        </c:majorGridlines>
        <c:numFmt formatCode="_(&quot;Q&quot;* #,##0.00_);_(&quot;Q&quot;* \(#,##0.00\);_(&quot;Q&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436095023"/>
        <c:crosses val="autoZero"/>
        <c:crossBetween val="between"/>
        <c:majorUnit val="5000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kumimoji="0" lang="es-GT" sz="1400" b="0" i="0" u="none" strike="noStrike" kern="1200" cap="none" spc="0" normalizeH="0" baseline="0" noProof="0">
                <a:ln>
                  <a:noFill/>
                </a:ln>
                <a:solidFill>
                  <a:sysClr val="windowText" lastClr="000000">
                    <a:lumMod val="65000"/>
                    <a:lumOff val="35000"/>
                  </a:sysClr>
                </a:solidFill>
                <a:effectLst/>
                <a:uLnTx/>
                <a:uFillTx/>
                <a:latin typeface="Calibri" panose="020F0502020204030204"/>
              </a:rPr>
              <a:t>STCNS</a:t>
            </a:r>
          </a:p>
          <a:p>
            <a:pPr>
              <a:defRPr/>
            </a:pPr>
            <a:r>
              <a:rPr kumimoji="0" lang="es-GT" sz="1400" b="0" i="0" u="none" strike="noStrike" kern="1200" cap="none" spc="0" normalizeH="0" baseline="0" noProof="0">
                <a:ln>
                  <a:noFill/>
                </a:ln>
                <a:solidFill>
                  <a:sysClr val="windowText" lastClr="000000">
                    <a:lumMod val="65000"/>
                    <a:lumOff val="35000"/>
                  </a:sysClr>
                </a:solidFill>
                <a:effectLst/>
                <a:uLnTx/>
                <a:uFillTx/>
                <a:latin typeface="Calibri" panose="020F0502020204030204"/>
              </a:rPr>
              <a:t>Presupuesto Acumulado</a:t>
            </a:r>
            <a:endParaRPr lang="es-GT"/>
          </a:p>
        </c:rich>
      </c:tx>
      <c:layout>
        <c:manualLayout>
          <c:xMode val="edge"/>
          <c:yMode val="edge"/>
          <c:x val="2.5399583672730446E-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col"/>
        <c:grouping val="clustered"/>
        <c:varyColors val="0"/>
        <c:ser>
          <c:idx val="0"/>
          <c:order val="0"/>
          <c:tx>
            <c:strRef>
              <c:f>Hoja2!$H$3</c:f>
              <c:strCache>
                <c:ptCount val="1"/>
                <c:pt idx="0">
                  <c:v>VIGENTE </c:v>
                </c:pt>
              </c:strCache>
            </c:strRef>
          </c:tx>
          <c:spPr>
            <a:solidFill>
              <a:schemeClr val="accent1"/>
            </a:solidFill>
            <a:ln>
              <a:noFill/>
            </a:ln>
            <a:effectLst/>
          </c:spPr>
          <c:invertIfNegative val="0"/>
          <c:dLbls>
            <c:dLbl>
              <c:idx val="0"/>
              <c:layout>
                <c:manualLayout>
                  <c:x val="-4.5977011494252873E-3"/>
                  <c:y val="7.1197411003236274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extLst>
                <c:ext xmlns:c15="http://schemas.microsoft.com/office/drawing/2012/chart" uri="{CE6537A1-D6FC-4f65-9D91-7224C49458BB}">
                  <c15:layout>
                    <c:manualLayout>
                      <c:w val="0.53951706036745406"/>
                      <c:h val="0.23919119333384298"/>
                    </c:manualLayout>
                  </c15:layout>
                </c:ext>
                <c:ext xmlns:c16="http://schemas.microsoft.com/office/drawing/2014/chart" uri="{C3380CC4-5D6E-409C-BE32-E72D297353CC}">
                  <c16:uniqueId val="{00000004-A39D-4138-BA8B-03C7B994DEF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Hoja2!$I$3</c:f>
              <c:numCache>
                <c:formatCode>_("Q"* #,##0.00_);_("Q"* \(#,##0.00\);_("Q"* "-"??_);_(@_)</c:formatCode>
                <c:ptCount val="1"/>
                <c:pt idx="0">
                  <c:v>31000000</c:v>
                </c:pt>
              </c:numCache>
            </c:numRef>
          </c:val>
          <c:extLst>
            <c:ext xmlns:c16="http://schemas.microsoft.com/office/drawing/2014/chart" uri="{C3380CC4-5D6E-409C-BE32-E72D297353CC}">
              <c16:uniqueId val="{00000000-A39D-4138-BA8B-03C7B994DEF0}"/>
            </c:ext>
          </c:extLst>
        </c:ser>
        <c:ser>
          <c:idx val="1"/>
          <c:order val="1"/>
          <c:tx>
            <c:strRef>
              <c:f>Hoja2!$H$4</c:f>
              <c:strCache>
                <c:ptCount val="1"/>
                <c:pt idx="0">
                  <c:v>EJECUTADO</c:v>
                </c:pt>
              </c:strCache>
            </c:strRef>
          </c:tx>
          <c:spPr>
            <a:solidFill>
              <a:schemeClr val="accent2"/>
            </a:solidFill>
            <a:ln>
              <a:noFill/>
            </a:ln>
            <a:effectLst/>
          </c:spPr>
          <c:invertIfNegative val="0"/>
          <c:dLbls>
            <c:dLbl>
              <c:idx val="0"/>
              <c:layout>
                <c:manualLayout>
                  <c:x val="9.6551724137931033E-2"/>
                  <c:y val="3.2362459546925564E-2"/>
                </c:manualLayout>
              </c:layout>
              <c:showLegendKey val="0"/>
              <c:showVal val="1"/>
              <c:showCatName val="0"/>
              <c:showSerName val="0"/>
              <c:showPercent val="0"/>
              <c:showBubbleSize val="0"/>
              <c:extLst>
                <c:ext xmlns:c15="http://schemas.microsoft.com/office/drawing/2012/chart" uri="{CE6537A1-D6FC-4f65-9D91-7224C49458BB}">
                  <c15:layout>
                    <c:manualLayout>
                      <c:w val="0.50733315232147702"/>
                      <c:h val="0.23271870142445786"/>
                    </c:manualLayout>
                  </c15:layout>
                </c:ext>
                <c:ext xmlns:c16="http://schemas.microsoft.com/office/drawing/2014/chart" uri="{C3380CC4-5D6E-409C-BE32-E72D297353CC}">
                  <c16:uniqueId val="{00000003-A39D-4138-BA8B-03C7B994DEF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Hoja2!$I$4</c:f>
              <c:numCache>
                <c:formatCode>_("Q"* #,##0.00_);_("Q"* \(#,##0.00\);_("Q"* "-"??_);_(@_)</c:formatCode>
                <c:ptCount val="1"/>
                <c:pt idx="0">
                  <c:v>6615491.4800000004</c:v>
                </c:pt>
              </c:numCache>
            </c:numRef>
          </c:val>
          <c:extLst>
            <c:ext xmlns:c16="http://schemas.microsoft.com/office/drawing/2014/chart" uri="{C3380CC4-5D6E-409C-BE32-E72D297353CC}">
              <c16:uniqueId val="{00000002-A39D-4138-BA8B-03C7B994DEF0}"/>
            </c:ext>
          </c:extLst>
        </c:ser>
        <c:dLbls>
          <c:showLegendKey val="0"/>
          <c:showVal val="0"/>
          <c:showCatName val="0"/>
          <c:showSerName val="0"/>
          <c:showPercent val="0"/>
          <c:showBubbleSize val="0"/>
        </c:dLbls>
        <c:gapWidth val="182"/>
        <c:axId val="535473311"/>
        <c:axId val="535468511"/>
      </c:barChart>
      <c:catAx>
        <c:axId val="535473311"/>
        <c:scaling>
          <c:orientation val="minMax"/>
        </c:scaling>
        <c:delete val="1"/>
        <c:axPos val="b"/>
        <c:majorTickMark val="none"/>
        <c:minorTickMark val="none"/>
        <c:tickLblPos val="nextTo"/>
        <c:crossAx val="535468511"/>
        <c:crossesAt val="0"/>
        <c:auto val="1"/>
        <c:lblAlgn val="ctr"/>
        <c:lblOffset val="100"/>
        <c:noMultiLvlLbl val="0"/>
      </c:catAx>
      <c:valAx>
        <c:axId val="535468511"/>
        <c:scaling>
          <c:orientation val="minMax"/>
          <c:min val="0"/>
        </c:scaling>
        <c:delete val="1"/>
        <c:axPos val="l"/>
        <c:majorGridlines>
          <c:spPr>
            <a:ln w="9525" cap="flat" cmpd="sng" algn="ctr">
              <a:solidFill>
                <a:schemeClr val="tx1">
                  <a:lumMod val="15000"/>
                  <a:lumOff val="85000"/>
                </a:schemeClr>
              </a:solidFill>
              <a:round/>
            </a:ln>
            <a:effectLst/>
          </c:spPr>
        </c:majorGridlines>
        <c:numFmt formatCode="_(&quot;Q&quot;* #,##0.00_);_(&quot;Q&quot;* \(#,##0.00\);_(&quot;Q&quot;* &quot;-&quot;??_);_(@_)" sourceLinked="1"/>
        <c:majorTickMark val="out"/>
        <c:minorTickMark val="none"/>
        <c:tickLblPos val="nextTo"/>
        <c:crossAx val="535473311"/>
        <c:crosses val="autoZero"/>
        <c:crossBetween val="between"/>
      </c:valAx>
      <c:spPr>
        <a:noFill/>
        <a:ln>
          <a:noFill/>
        </a:ln>
        <a:effectLst/>
      </c:spPr>
    </c:plotArea>
    <c:legend>
      <c:legendPos val="b"/>
      <c:layout>
        <c:manualLayout>
          <c:xMode val="edge"/>
          <c:yMode val="edge"/>
          <c:x val="0.25492370350257942"/>
          <c:y val="0.85194098310526734"/>
          <c:w val="0.53612924246538152"/>
          <c:h val="0.1092240654384221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17896494478514713"/>
          <c:y val="5.1546391752577317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GT"/>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Hoja2!$D$41</c:f>
              <c:strCache>
                <c:ptCount val="1"/>
                <c:pt idx="0">
                  <c:v>Gestión de Presupuesto por Mes
% Ejecución</c:v>
                </c:pt>
              </c:strCache>
            </c:strRef>
          </c:tx>
          <c:explosion val="1"/>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3-1E92-460D-A5AB-ECB1432DED44}"/>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5-1E92-460D-A5AB-ECB1432DED44}"/>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4-1E92-460D-A5AB-ECB1432DED44}"/>
              </c:ext>
            </c:extLst>
          </c:dPt>
          <c:dLbls>
            <c:dLbl>
              <c:idx val="0"/>
              <c:tx>
                <c:rich>
                  <a:bodyPr/>
                  <a:lstStyle/>
                  <a:p>
                    <a:fld id="{FC7ECEB1-9A59-4D09-8BD0-19DC13EB438B}" type="CELLRANGE">
                      <a:rPr lang="en-US" baseline="0"/>
                      <a:pPr/>
                      <a:t>[CELLRANGE]</a:t>
                    </a:fld>
                    <a:r>
                      <a:rPr lang="en-US" baseline="0"/>
                      <a:t>
</a:t>
                    </a:r>
                    <a:fld id="{DF2D6425-364A-4EB4-93EF-115178D7DC63}" type="CATEGORYNAME">
                      <a:rPr lang="en-US" baseline="0"/>
                      <a:pPr/>
                      <a:t>[NOMBRE DE CATEGORÍA]</a:t>
                    </a:fld>
                    <a:r>
                      <a:rPr lang="en-US" baseline="0"/>
                      <a:t>
</a:t>
                    </a:r>
                    <a:fld id="{627A93C5-16EF-486D-8C6C-C060DF124278}" type="VALUE">
                      <a:rPr lang="en-US" baseline="0"/>
                      <a:pPr/>
                      <a:t>[VALOR]</a:t>
                    </a:fld>
                    <a:endParaRPr lang="en-US" baseline="0"/>
                  </a:p>
                </c:rich>
              </c:tx>
              <c:dLblPos val="ctr"/>
              <c:showLegendKey val="0"/>
              <c:showVal val="1"/>
              <c:showCatName val="1"/>
              <c:showSerName val="0"/>
              <c:showPercent val="0"/>
              <c:showBubbleSize val="0"/>
              <c:separator>
</c:separator>
              <c:extLst>
                <c:ext xmlns:c15="http://schemas.microsoft.com/office/drawing/2012/chart" uri="{CE6537A1-D6FC-4f65-9D91-7224C49458BB}">
                  <c15:layout>
                    <c:manualLayout>
                      <c:w val="0.22128845163753277"/>
                      <c:h val="0.19759450171821305"/>
                    </c:manualLayout>
                  </c15:layout>
                  <c15:dlblFieldTable/>
                  <c15:showDataLabelsRange val="1"/>
                </c:ext>
                <c:ext xmlns:c16="http://schemas.microsoft.com/office/drawing/2014/chart" uri="{C3380CC4-5D6E-409C-BE32-E72D297353CC}">
                  <c16:uniqueId val="{00000003-1E92-460D-A5AB-ECB1432DED44}"/>
                </c:ext>
              </c:extLst>
            </c:dLbl>
            <c:dLbl>
              <c:idx val="1"/>
              <c:layout>
                <c:manualLayout>
                  <c:x val="8.7871382490254654E-2"/>
                  <c:y val="-0.33767730064669749"/>
                </c:manualLayout>
              </c:layout>
              <c:tx>
                <c:rich>
                  <a:bodyPr/>
                  <a:lstStyle/>
                  <a:p>
                    <a:fld id="{B29785B3-1806-4197-8977-4968961497D2}" type="CELLRANGE">
                      <a:rPr lang="en-US" baseline="0"/>
                      <a:pPr/>
                      <a:t>[CELLRANGE]</a:t>
                    </a:fld>
                    <a:r>
                      <a:rPr lang="en-US" baseline="0"/>
                      <a:t>
</a:t>
                    </a:r>
                    <a:fld id="{3EF8565F-6234-4033-BF99-86631A6CF8D9}" type="CATEGORYNAME">
                      <a:rPr lang="en-US" baseline="0"/>
                      <a:pPr/>
                      <a:t>[NOMBRE DE CATEGORÍA]</a:t>
                    </a:fld>
                    <a:r>
                      <a:rPr lang="en-US" baseline="0"/>
                      <a:t>
</a:t>
                    </a:r>
                    <a:fld id="{F278F740-6731-42C2-8FA3-C22EAFA7B923}" type="VALUE">
                      <a:rPr lang="en-US" baseline="0"/>
                      <a:pPr/>
                      <a:t>[VALOR]</a:t>
                    </a:fld>
                    <a:endParaRPr lang="en-US" baseline="0"/>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1E92-460D-A5AB-ECB1432DED44}"/>
                </c:ext>
              </c:extLst>
            </c:dLbl>
            <c:dLbl>
              <c:idx val="2"/>
              <c:tx>
                <c:rich>
                  <a:bodyPr/>
                  <a:lstStyle/>
                  <a:p>
                    <a:fld id="{4AD611C7-8D93-41C1-907F-2A17AAC53ACB}" type="CELLRANGE">
                      <a:rPr lang="en-US" baseline="0"/>
                      <a:pPr/>
                      <a:t>[CELLRANGE]</a:t>
                    </a:fld>
                    <a:r>
                      <a:rPr lang="en-US" baseline="0"/>
                      <a:t>
</a:t>
                    </a:r>
                    <a:fld id="{C573E8B6-7317-4799-A89A-3F17F9A61318}" type="CATEGORYNAME">
                      <a:rPr lang="en-US" baseline="0"/>
                      <a:pPr/>
                      <a:t>[NOMBRE DE CATEGORÍA]</a:t>
                    </a:fld>
                    <a:r>
                      <a:rPr lang="en-US" baseline="0"/>
                      <a:t>
</a:t>
                    </a:r>
                    <a:fld id="{4766CF2F-2DE2-49A4-9D89-33132891CEBC}" type="VALUE">
                      <a:rPr lang="en-US" baseline="0"/>
                      <a:pPr/>
                      <a:t>[VALOR]</a:t>
                    </a:fld>
                    <a:endParaRPr lang="en-US" baseline="0"/>
                  </a:p>
                </c:rich>
              </c:tx>
              <c:dLblPos val="ctr"/>
              <c:showLegendKey val="0"/>
              <c:showVal val="1"/>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1E92-460D-A5AB-ECB1432DED4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GT"/>
              </a:p>
            </c:txPr>
            <c:showLegendKey val="0"/>
            <c:showVal val="0"/>
            <c:showCatName val="0"/>
            <c:showSerName val="0"/>
            <c:showPercent val="0"/>
            <c:showBubbleSize val="0"/>
            <c:extLst>
              <c:ext xmlns:c15="http://schemas.microsoft.com/office/drawing/2012/chart" uri="{CE6537A1-D6FC-4f65-9D91-7224C49458BB}"/>
            </c:extLst>
          </c:dLbls>
          <c:cat>
            <c:strRef>
              <c:f>Hoja2!$A$42:$A$44</c:f>
              <c:strCache>
                <c:ptCount val="3"/>
                <c:pt idx="0">
                  <c:v>STCNS</c:v>
                </c:pt>
                <c:pt idx="1">
                  <c:v>INEES</c:v>
                </c:pt>
                <c:pt idx="2">
                  <c:v>IGSNS</c:v>
                </c:pt>
              </c:strCache>
            </c:strRef>
          </c:cat>
          <c:val>
            <c:numRef>
              <c:f>Hoja2!$D$42:$D$44</c:f>
              <c:numCache>
                <c:formatCode>0.00%</c:formatCode>
                <c:ptCount val="3"/>
                <c:pt idx="0">
                  <c:v>6.9112387939937847E-2</c:v>
                </c:pt>
                <c:pt idx="1">
                  <c:v>6.7006636286384327E-2</c:v>
                </c:pt>
                <c:pt idx="2">
                  <c:v>6.5864126582278484E-2</c:v>
                </c:pt>
              </c:numCache>
            </c:numRef>
          </c:val>
          <c:extLst>
            <c:ext xmlns:c15="http://schemas.microsoft.com/office/drawing/2012/chart" uri="{02D57815-91ED-43cb-92C2-25804820EDAC}">
              <c15:datalabelsRange>
                <c15:f>Hoja2!$C$42:$C$44</c15:f>
                <c15:dlblRangeCache>
                  <c:ptCount val="3"/>
                  <c:pt idx="0">
                    <c:v> Q1,065,001.51 </c:v>
                  </c:pt>
                  <c:pt idx="1">
                    <c:v> Q515,300.80 </c:v>
                  </c:pt>
                  <c:pt idx="2">
                    <c:v> Q520,326.60 </c:v>
                  </c:pt>
                </c15:dlblRangeCache>
              </c15:datalabelsRange>
            </c:ext>
            <c:ext xmlns:c16="http://schemas.microsoft.com/office/drawing/2014/chart" uri="{C3380CC4-5D6E-409C-BE32-E72D297353CC}">
              <c16:uniqueId val="{00000000-1E92-460D-A5AB-ECB1432DED44}"/>
            </c:ext>
          </c:extLst>
        </c:ser>
        <c:dLbls>
          <c:dLblPos val="ctr"/>
          <c:showLegendKey val="0"/>
          <c:showVal val="1"/>
          <c:showCatName val="0"/>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s-G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Hoja2!$C$51</c:f>
              <c:strCache>
                <c:ptCount val="1"/>
                <c:pt idx="0">
                  <c:v>Ejecutado</c:v>
                </c:pt>
              </c:strCache>
            </c:strRef>
          </c:tx>
          <c:spPr>
            <a:solidFill>
              <a:schemeClr val="accent1"/>
            </a:solidFill>
            <a:ln>
              <a:noFill/>
            </a:ln>
            <a:effectLst/>
          </c:spPr>
          <c:invertIfNegative val="0"/>
          <c:dLbls>
            <c:delete val="1"/>
          </c:dLbls>
          <c:cat>
            <c:strRef>
              <c:f>Hoja2!$A$52:$A$54</c:f>
              <c:strCache>
                <c:ptCount val="3"/>
                <c:pt idx="0">
                  <c:v>STCNS</c:v>
                </c:pt>
                <c:pt idx="1">
                  <c:v>INEES</c:v>
                </c:pt>
                <c:pt idx="2">
                  <c:v>IGSNS</c:v>
                </c:pt>
              </c:strCache>
            </c:strRef>
          </c:cat>
          <c:val>
            <c:numRef>
              <c:f>Hoja2!$C$52:$C$54</c:f>
              <c:numCache>
                <c:formatCode>_("Q"* #,##0.00_);_("Q"* \(#,##0.00\);_("Q"* "-"??_);_(@_)</c:formatCode>
                <c:ptCount val="3"/>
                <c:pt idx="0">
                  <c:v>3216885.81</c:v>
                </c:pt>
                <c:pt idx="1">
                  <c:v>1648758.48</c:v>
                </c:pt>
                <c:pt idx="2">
                  <c:v>1749847.19</c:v>
                </c:pt>
              </c:numCache>
            </c:numRef>
          </c:val>
          <c:extLst>
            <c:ext xmlns:c16="http://schemas.microsoft.com/office/drawing/2014/chart" uri="{C3380CC4-5D6E-409C-BE32-E72D297353CC}">
              <c16:uniqueId val="{00000000-5668-456F-868F-43807415A5EC}"/>
            </c:ext>
          </c:extLst>
        </c:ser>
        <c:ser>
          <c:idx val="1"/>
          <c:order val="1"/>
          <c:tx>
            <c:strRef>
              <c:f>Hoja2!$D$51</c:f>
              <c:strCache>
                <c:ptCount val="1"/>
                <c:pt idx="0">
                  <c:v>Porcentaje de Ejecución</c:v>
                </c:pt>
              </c:strCache>
            </c:strRef>
          </c:tx>
          <c:spPr>
            <a:solidFill>
              <a:schemeClr val="accent2"/>
            </a:solidFill>
            <a:ln>
              <a:noFill/>
            </a:ln>
            <a:effectLst/>
          </c:spPr>
          <c:invertIfNegative val="0"/>
          <c:dLbls>
            <c:delete val="1"/>
          </c:dLbls>
          <c:cat>
            <c:strRef>
              <c:f>Hoja2!$A$52:$A$54</c:f>
              <c:strCache>
                <c:ptCount val="3"/>
                <c:pt idx="0">
                  <c:v>STCNS</c:v>
                </c:pt>
                <c:pt idx="1">
                  <c:v>INEES</c:v>
                </c:pt>
                <c:pt idx="2">
                  <c:v>IGSNS</c:v>
                </c:pt>
              </c:strCache>
            </c:strRef>
          </c:cat>
          <c:val>
            <c:numRef>
              <c:f>Hoja2!$D$52:$D$54</c:f>
              <c:numCache>
                <c:formatCode>0.00%</c:formatCode>
                <c:ptCount val="3"/>
                <c:pt idx="0">
                  <c:v>0.20875713130134549</c:v>
                </c:pt>
                <c:pt idx="1">
                  <c:v>0.21439469877293393</c:v>
                </c:pt>
                <c:pt idx="2">
                  <c:v>0.22149964430379745</c:v>
                </c:pt>
              </c:numCache>
            </c:numRef>
          </c:val>
          <c:extLst>
            <c:ext xmlns:c16="http://schemas.microsoft.com/office/drawing/2014/chart" uri="{C3380CC4-5D6E-409C-BE32-E72D297353CC}">
              <c16:uniqueId val="{00000003-24F7-4F7F-B8D5-9399CDE7353D}"/>
            </c:ext>
          </c:extLst>
        </c:ser>
        <c:dLbls>
          <c:dLblPos val="outEnd"/>
          <c:showLegendKey val="0"/>
          <c:showVal val="1"/>
          <c:showCatName val="0"/>
          <c:showSerName val="0"/>
          <c:showPercent val="0"/>
          <c:showBubbleSize val="0"/>
        </c:dLbls>
        <c:gapWidth val="219"/>
        <c:overlap val="-27"/>
        <c:axId val="63273999"/>
        <c:axId val="63273519"/>
      </c:barChart>
      <c:catAx>
        <c:axId val="63273999"/>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GT"/>
          </a:p>
        </c:txPr>
        <c:crossAx val="63273519"/>
        <c:crosses val="autoZero"/>
        <c:auto val="1"/>
        <c:lblAlgn val="ctr"/>
        <c:lblOffset val="100"/>
        <c:noMultiLvlLbl val="0"/>
      </c:catAx>
      <c:valAx>
        <c:axId val="63273519"/>
        <c:scaling>
          <c:orientation val="minMax"/>
        </c:scaling>
        <c:delete val="1"/>
        <c:axPos val="l"/>
        <c:majorGridlines>
          <c:spPr>
            <a:ln w="9525" cap="flat" cmpd="sng" algn="ctr">
              <a:solidFill>
                <a:schemeClr val="tx1">
                  <a:lumMod val="15000"/>
                  <a:lumOff val="85000"/>
                </a:schemeClr>
              </a:solidFill>
              <a:round/>
            </a:ln>
            <a:effectLst/>
          </c:spPr>
        </c:majorGridlines>
        <c:numFmt formatCode="_(&quot;Q&quot;* #,##0.00_);_(&quot;Q&quot;* \(#,##0.00\);_(&quot;Q&quot;* &quot;-&quot;??_);_(@_)" sourceLinked="1"/>
        <c:majorTickMark val="out"/>
        <c:minorTickMark val="none"/>
        <c:tickLblPos val="nextTo"/>
        <c:crossAx val="63273999"/>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GT"/>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accent1">
          <a:shade val="15000"/>
        </a:schemeClr>
      </a:solidFill>
      <a:round/>
    </a:ln>
    <a:effectLst/>
  </c:spPr>
  <c:txPr>
    <a:bodyPr/>
    <a:lstStyle/>
    <a:p>
      <a:pPr>
        <a:defRPr b="1">
          <a:latin typeface="Arial" panose="020B0604020202020204" pitchFamily="34" charset="0"/>
          <a:cs typeface="Arial" panose="020B0604020202020204" pitchFamily="34" charset="0"/>
        </a:defRPr>
      </a:pPr>
      <a:endParaRPr lang="es-GT"/>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customXml" Target="../ink/ink1.xml"/><Relationship Id="rId12"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1.xml"/><Relationship Id="rId11" Type="http://schemas.openxmlformats.org/officeDocument/2006/relationships/chart" Target="../charts/chart2.xml"/><Relationship Id="rId10" Type="http://schemas.openxmlformats.org/officeDocument/2006/relationships/hyperlink" Target="https://stcns.gob.gt/comentarios-sugerencias/" TargetMode="External"/><Relationship Id="rId9" Type="http://schemas.openxmlformats.org/officeDocument/2006/relationships/hyperlink" Target="https://stcns.gob.gt/solicitud-de-informacion-publica/" TargetMode="Externa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8</xdr:col>
      <xdr:colOff>1471083</xdr:colOff>
      <xdr:row>19</xdr:row>
      <xdr:rowOff>158751</xdr:rowOff>
    </xdr:from>
    <xdr:to>
      <xdr:col>13</xdr:col>
      <xdr:colOff>0</xdr:colOff>
      <xdr:row>28</xdr:row>
      <xdr:rowOff>21168</xdr:rowOff>
    </xdr:to>
    <xdr:graphicFrame macro="">
      <xdr:nvGraphicFramePr>
        <xdr:cNvPr id="3" name="Gráfico 2">
          <a:extLst>
            <a:ext uri="{FF2B5EF4-FFF2-40B4-BE49-F238E27FC236}">
              <a16:creationId xmlns:a16="http://schemas.microsoft.com/office/drawing/2014/main" id="{3BEA2D25-B8E1-49B4-90E1-D6C848D11F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133351</xdr:colOff>
      <xdr:row>1</xdr:row>
      <xdr:rowOff>190500</xdr:rowOff>
    </xdr:from>
    <xdr:to>
      <xdr:col>1</xdr:col>
      <xdr:colOff>1182461</xdr:colOff>
      <xdr:row>5</xdr:row>
      <xdr:rowOff>176894</xdr:rowOff>
    </xdr:to>
    <xdr:pic>
      <xdr:nvPicPr>
        <xdr:cNvPr id="2" name="Imagen 1">
          <a:extLst>
            <a:ext uri="{FF2B5EF4-FFF2-40B4-BE49-F238E27FC236}">
              <a16:creationId xmlns:a16="http://schemas.microsoft.com/office/drawing/2014/main" id="{FF8E3312-CE00-4D16-97E6-833F369DEEC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351" y="381000"/>
          <a:ext cx="2886074" cy="1000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285390</xdr:colOff>
      <xdr:row>17</xdr:row>
      <xdr:rowOff>85590</xdr:rowOff>
    </xdr:from>
    <xdr:to>
      <xdr:col>11</xdr:col>
      <xdr:colOff>285750</xdr:colOff>
      <xdr:row>17</xdr:row>
      <xdr:rowOff>85950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6" name="Entrada de lápiz 5">
              <a:extLst>
                <a:ext uri="{FF2B5EF4-FFF2-40B4-BE49-F238E27FC236}">
                  <a16:creationId xmlns:a16="http://schemas.microsoft.com/office/drawing/2014/main" id="{EB9EDD9B-3117-6AAC-F8F5-5106BF96FE98}"/>
                </a:ext>
              </a:extLst>
            </xdr14:cNvPr>
            <xdr14:cNvContentPartPr/>
          </xdr14:nvContentPartPr>
          <xdr14:nvPr macro=""/>
          <xdr14:xfrm>
            <a:off x="11886840" y="6886440"/>
            <a:ext cx="360" cy="360"/>
          </xdr14:xfrm>
        </xdr:contentPart>
      </mc:Choice>
      <mc:Fallback xmlns="">
        <xdr:pic>
          <xdr:nvPicPr>
            <xdr:cNvPr id="6" name="Entrada de lápiz 5">
              <a:extLst>
                <a:ext uri="{FF2B5EF4-FFF2-40B4-BE49-F238E27FC236}">
                  <a16:creationId xmlns:a16="http://schemas.microsoft.com/office/drawing/2014/main" id="{EB9EDD9B-3117-6AAC-F8F5-5106BF96FE98}"/>
                </a:ext>
              </a:extLst>
            </xdr:cNvPr>
            <xdr:cNvPicPr/>
          </xdr:nvPicPr>
          <xdr:blipFill>
            <a:blip xmlns:r="http://schemas.openxmlformats.org/officeDocument/2006/relationships" r:embed="rId8"/>
            <a:stretch>
              <a:fillRect/>
            </a:stretch>
          </xdr:blipFill>
          <xdr:spPr>
            <a:xfrm>
              <a:off x="11878200" y="6877800"/>
              <a:ext cx="18000" cy="18000"/>
            </a:xfrm>
            <a:prstGeom prst="rect">
              <a:avLst/>
            </a:prstGeom>
          </xdr:spPr>
        </xdr:pic>
      </mc:Fallback>
    </mc:AlternateContent>
    <xdr:clientData/>
  </xdr:twoCellAnchor>
  <xdr:twoCellAnchor>
    <xdr:from>
      <xdr:col>3</xdr:col>
      <xdr:colOff>442634</xdr:colOff>
      <xdr:row>34</xdr:row>
      <xdr:rowOff>49629</xdr:rowOff>
    </xdr:from>
    <xdr:to>
      <xdr:col>7</xdr:col>
      <xdr:colOff>33330</xdr:colOff>
      <xdr:row>38</xdr:row>
      <xdr:rowOff>112059</xdr:rowOff>
    </xdr:to>
    <xdr:sp macro="" textlink="">
      <xdr:nvSpPr>
        <xdr:cNvPr id="7" name="Rectángulo: esquinas redondeadas 6">
          <a:hlinkClick xmlns:r="http://schemas.openxmlformats.org/officeDocument/2006/relationships" r:id="rId9"/>
          <a:extLst>
            <a:ext uri="{FF2B5EF4-FFF2-40B4-BE49-F238E27FC236}">
              <a16:creationId xmlns:a16="http://schemas.microsoft.com/office/drawing/2014/main" id="{C1CDBDF9-2C64-451D-9E20-5CFFF0631364}"/>
            </a:ext>
          </a:extLst>
        </xdr:cNvPr>
        <xdr:cNvSpPr/>
      </xdr:nvSpPr>
      <xdr:spPr>
        <a:xfrm>
          <a:off x="5137899" y="12880364"/>
          <a:ext cx="3232607" cy="869254"/>
        </a:xfrm>
        <a:prstGeom prst="roundRect">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lang="es-GT" sz="1600">
              <a:latin typeface="Altivo Medium" panose="020B0000000000000000" pitchFamily="34" charset="0"/>
            </a:rPr>
            <a:t>Consulta</a:t>
          </a:r>
          <a:r>
            <a:rPr lang="es-GT" sz="1600" baseline="0">
              <a:latin typeface="Altivo Medium" panose="020B0000000000000000" pitchFamily="34" charset="0"/>
            </a:rPr>
            <a:t> de Información Pública</a:t>
          </a:r>
          <a:endParaRPr lang="es-GT" sz="1600">
            <a:latin typeface="Altivo Medium" panose="020B0000000000000000" pitchFamily="34" charset="0"/>
          </a:endParaRPr>
        </a:p>
      </xdr:txBody>
    </xdr:sp>
    <xdr:clientData/>
  </xdr:twoCellAnchor>
  <xdr:twoCellAnchor>
    <xdr:from>
      <xdr:col>7</xdr:col>
      <xdr:colOff>392527</xdr:colOff>
      <xdr:row>34</xdr:row>
      <xdr:rowOff>61154</xdr:rowOff>
    </xdr:from>
    <xdr:to>
      <xdr:col>9</xdr:col>
      <xdr:colOff>69669</xdr:colOff>
      <xdr:row>38</xdr:row>
      <xdr:rowOff>134470</xdr:rowOff>
    </xdr:to>
    <xdr:sp macro="" textlink="">
      <xdr:nvSpPr>
        <xdr:cNvPr id="8" name="Rectángulo: esquinas redondeadas 7">
          <a:hlinkClick xmlns:r="http://schemas.openxmlformats.org/officeDocument/2006/relationships" r:id="rId10"/>
          <a:extLst>
            <a:ext uri="{FF2B5EF4-FFF2-40B4-BE49-F238E27FC236}">
              <a16:creationId xmlns:a16="http://schemas.microsoft.com/office/drawing/2014/main" id="{D986C905-68C0-4A3E-9D0A-CB4918C19D39}"/>
            </a:ext>
          </a:extLst>
        </xdr:cNvPr>
        <xdr:cNvSpPr/>
      </xdr:nvSpPr>
      <xdr:spPr>
        <a:xfrm>
          <a:off x="8729703" y="12891889"/>
          <a:ext cx="3218201" cy="880140"/>
        </a:xfrm>
        <a:prstGeom prst="roundRect">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lang="es-GT" sz="1600">
              <a:latin typeface="Altivo Medium" panose="020B0000000000000000" pitchFamily="34" charset="0"/>
            </a:rPr>
            <a:t>Comentarios o Sugerencias </a:t>
          </a:r>
        </a:p>
      </xdr:txBody>
    </xdr:sp>
    <xdr:clientData/>
  </xdr:twoCellAnchor>
  <xdr:twoCellAnchor>
    <xdr:from>
      <xdr:col>6</xdr:col>
      <xdr:colOff>157368</xdr:colOff>
      <xdr:row>14</xdr:row>
      <xdr:rowOff>82826</xdr:rowOff>
    </xdr:from>
    <xdr:to>
      <xdr:col>13</xdr:col>
      <xdr:colOff>16564</xdr:colOff>
      <xdr:row>19</xdr:row>
      <xdr:rowOff>24848</xdr:rowOff>
    </xdr:to>
    <xdr:graphicFrame macro="">
      <xdr:nvGraphicFramePr>
        <xdr:cNvPr id="5" name="Gráfico 4">
          <a:extLst>
            <a:ext uri="{FF2B5EF4-FFF2-40B4-BE49-F238E27FC236}">
              <a16:creationId xmlns:a16="http://schemas.microsoft.com/office/drawing/2014/main" id="{23ED9AE7-AE83-43AF-9DCB-24295BE8F4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11</xdr:col>
      <xdr:colOff>611389</xdr:colOff>
      <xdr:row>25</xdr:row>
      <xdr:rowOff>20271</xdr:rowOff>
    </xdr:from>
    <xdr:to>
      <xdr:col>12</xdr:col>
      <xdr:colOff>676275</xdr:colOff>
      <xdr:row>25</xdr:row>
      <xdr:rowOff>238125</xdr:rowOff>
    </xdr:to>
    <xdr:sp macro="" textlink="">
      <xdr:nvSpPr>
        <xdr:cNvPr id="9" name="CuadroTexto 1">
          <a:extLst>
            <a:ext uri="{FF2B5EF4-FFF2-40B4-BE49-F238E27FC236}">
              <a16:creationId xmlns:a16="http://schemas.microsoft.com/office/drawing/2014/main" id="{696A087D-49FE-6CEE-F8BD-2EB3EC935C53}"/>
            </a:ext>
          </a:extLst>
        </xdr:cNvPr>
        <xdr:cNvSpPr txBox="1"/>
      </xdr:nvSpPr>
      <xdr:spPr>
        <a:xfrm>
          <a:off x="13393939" y="11278821"/>
          <a:ext cx="826886" cy="217854"/>
        </a:xfrm>
        <a:prstGeom prst="rect">
          <a:avLst/>
        </a:prstGeom>
        <a:ln>
          <a:solidFill>
            <a:schemeClr val="tx1"/>
          </a:solidFill>
        </a:ln>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s-GT" sz="900" b="1" kern="1200">
              <a:latin typeface="Arial" panose="020B0604020202020204" pitchFamily="34" charset="0"/>
              <a:cs typeface="Arial" panose="020B0604020202020204" pitchFamily="34" charset="0"/>
            </a:rPr>
            <a:t>  21.34 %</a:t>
          </a:r>
        </a:p>
      </xdr:txBody>
    </xdr:sp>
    <xdr:clientData/>
  </xdr:twoCellAnchor>
  <xdr:twoCellAnchor editAs="oneCell">
    <xdr:from>
      <xdr:col>15</xdr:col>
      <xdr:colOff>434673</xdr:colOff>
      <xdr:row>0</xdr:row>
      <xdr:rowOff>81643</xdr:rowOff>
    </xdr:from>
    <xdr:to>
      <xdr:col>16</xdr:col>
      <xdr:colOff>861864</xdr:colOff>
      <xdr:row>7</xdr:row>
      <xdr:rowOff>85500</xdr:rowOff>
    </xdr:to>
    <xdr:pic>
      <xdr:nvPicPr>
        <xdr:cNvPr id="10" name="Imagen 9">
          <a:extLst>
            <a:ext uri="{FF2B5EF4-FFF2-40B4-BE49-F238E27FC236}">
              <a16:creationId xmlns:a16="http://schemas.microsoft.com/office/drawing/2014/main" id="{F34BAF3E-60F7-1F52-F1A6-D3B6A467C8E2}"/>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16172090" y="81643"/>
          <a:ext cx="1771274" cy="17712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2447925</xdr:colOff>
      <xdr:row>9</xdr:row>
      <xdr:rowOff>119062</xdr:rowOff>
    </xdr:from>
    <xdr:to>
      <xdr:col>5</xdr:col>
      <xdr:colOff>0</xdr:colOff>
      <xdr:row>24</xdr:row>
      <xdr:rowOff>4762</xdr:rowOff>
    </xdr:to>
    <xdr:graphicFrame macro="">
      <xdr:nvGraphicFramePr>
        <xdr:cNvPr id="2" name="Gráfico 1">
          <a:extLst>
            <a:ext uri="{FF2B5EF4-FFF2-40B4-BE49-F238E27FC236}">
              <a16:creationId xmlns:a16="http://schemas.microsoft.com/office/drawing/2014/main" id="{21C03861-77B5-FA7E-4CC1-16658E67F5C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87924</xdr:colOff>
      <xdr:row>9</xdr:row>
      <xdr:rowOff>79864</xdr:rowOff>
    </xdr:from>
    <xdr:to>
      <xdr:col>1</xdr:col>
      <xdr:colOff>2088174</xdr:colOff>
      <xdr:row>19</xdr:row>
      <xdr:rowOff>137014</xdr:rowOff>
    </xdr:to>
    <xdr:graphicFrame macro="">
      <xdr:nvGraphicFramePr>
        <xdr:cNvPr id="9" name="Gráfico 8">
          <a:extLst>
            <a:ext uri="{FF2B5EF4-FFF2-40B4-BE49-F238E27FC236}">
              <a16:creationId xmlns:a16="http://schemas.microsoft.com/office/drawing/2014/main" id="{AA6F674E-BF7A-4F95-BE2C-01B182BA59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46892</xdr:colOff>
      <xdr:row>39</xdr:row>
      <xdr:rowOff>15386</xdr:rowOff>
    </xdr:from>
    <xdr:to>
      <xdr:col>9</xdr:col>
      <xdr:colOff>757603</xdr:colOff>
      <xdr:row>53</xdr:row>
      <xdr:rowOff>91586</xdr:rowOff>
    </xdr:to>
    <xdr:graphicFrame macro="">
      <xdr:nvGraphicFramePr>
        <xdr:cNvPr id="3" name="Gráfico 2">
          <a:extLst>
            <a:ext uri="{FF2B5EF4-FFF2-40B4-BE49-F238E27FC236}">
              <a16:creationId xmlns:a16="http://schemas.microsoft.com/office/drawing/2014/main" id="{965C51F0-ABC1-A788-63F4-2F8CDBCDAEB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29308</xdr:colOff>
      <xdr:row>54</xdr:row>
      <xdr:rowOff>5863</xdr:rowOff>
    </xdr:from>
    <xdr:to>
      <xdr:col>9</xdr:col>
      <xdr:colOff>740019</xdr:colOff>
      <xdr:row>68</xdr:row>
      <xdr:rowOff>82063</xdr:rowOff>
    </xdr:to>
    <xdr:graphicFrame macro="">
      <xdr:nvGraphicFramePr>
        <xdr:cNvPr id="4" name="Gráfico 3">
          <a:extLst>
            <a:ext uri="{FF2B5EF4-FFF2-40B4-BE49-F238E27FC236}">
              <a16:creationId xmlns:a16="http://schemas.microsoft.com/office/drawing/2014/main" id="{3E3C808D-A6F3-DF58-79DD-7BE833BABFC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0.02277</cdr:x>
      <cdr:y>0.04647</cdr:y>
    </cdr:from>
    <cdr:to>
      <cdr:x>0.35221</cdr:x>
      <cdr:y>0.81036</cdr:y>
    </cdr:to>
    <cdr:sp macro="" textlink="">
      <cdr:nvSpPr>
        <cdr:cNvPr id="2" name="Rectángulo 1">
          <a:extLst xmlns:a="http://schemas.openxmlformats.org/drawingml/2006/main">
            <a:ext uri="{FF2B5EF4-FFF2-40B4-BE49-F238E27FC236}">
              <a16:creationId xmlns:a16="http://schemas.microsoft.com/office/drawing/2014/main" id="{1025E7D7-0BC9-B808-A7CE-08D6E66A4F20}"/>
            </a:ext>
          </a:extLst>
        </cdr:cNvPr>
        <cdr:cNvSpPr/>
      </cdr:nvSpPr>
      <cdr:spPr>
        <a:xfrm xmlns:a="http://schemas.openxmlformats.org/drawingml/2006/main">
          <a:off x="104042" y="127487"/>
          <a:ext cx="1504950" cy="2095500"/>
        </a:xfrm>
        <a:prstGeom xmlns:a="http://schemas.openxmlformats.org/drawingml/2006/main" prst="rect">
          <a:avLst/>
        </a:prstGeom>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algn="ctr"/>
          <a:r>
            <a:rPr lang="es-GT" sz="1400" kern="1200">
              <a:latin typeface="Arial" panose="020B0604020202020204" pitchFamily="34" charset="0"/>
              <a:cs typeface="Arial" panose="020B0604020202020204" pitchFamily="34" charset="0"/>
            </a:rPr>
            <a:t>Gestión Presupuestaria Acumulada</a:t>
          </a:r>
          <a:r>
            <a:rPr lang="es-GT" sz="1400" kern="1200" baseline="0">
              <a:latin typeface="Arial" panose="020B0604020202020204" pitchFamily="34" charset="0"/>
              <a:cs typeface="Arial" panose="020B0604020202020204" pitchFamily="34" charset="0"/>
            </a:rPr>
            <a:t> al Mes de Julio</a:t>
          </a:r>
        </a:p>
        <a:p xmlns:a="http://schemas.openxmlformats.org/drawingml/2006/main">
          <a:pPr algn="ctr"/>
          <a:endParaRPr lang="es-GT" sz="1600" kern="1200" baseline="0">
            <a:latin typeface="Arial" panose="020B0604020202020204" pitchFamily="34" charset="0"/>
            <a:cs typeface="Arial" panose="020B0604020202020204" pitchFamily="34" charset="0"/>
          </a:endParaRPr>
        </a:p>
        <a:p xmlns:a="http://schemas.openxmlformats.org/drawingml/2006/main">
          <a:pPr algn="ctr"/>
          <a:r>
            <a:rPr lang="es-GT" sz="2800" kern="1200" baseline="0">
              <a:latin typeface="Arial" panose="020B0604020202020204" pitchFamily="34" charset="0"/>
              <a:cs typeface="Arial" panose="020B0604020202020204" pitchFamily="34" charset="0"/>
            </a:rPr>
            <a:t>54.18% </a:t>
          </a:r>
          <a:endParaRPr lang="es-GT" sz="2800" kern="1200">
            <a:latin typeface="Arial" panose="020B0604020202020204" pitchFamily="34" charset="0"/>
            <a:cs typeface="Arial" panose="020B0604020202020204" pitchFamily="34" charset="0"/>
          </a:endParaRPr>
        </a:p>
      </cdr:txBody>
    </cdr:sp>
  </cdr:relSizeAnchor>
</c:userShapes>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7-01T16:48:31.703"/>
    </inkml:context>
    <inkml:brush xml:id="br0">
      <inkml:brushProperty name="width" value="0.05" units="cm"/>
      <inkml:brushProperty name="height" value="0.05" units="cm"/>
      <inkml:brushProperty name="color" value="#E71224"/>
    </inkml:brush>
  </inkml:definitions>
  <inkml:trace contextRef="#ctx0" brushRef="#br0">1 1 24575,'0'0'-8191</inkml:trace>
</inkm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9A090-551F-427E-B70A-0B8B1511B464}">
  <sheetPr>
    <pageSetUpPr fitToPage="1"/>
  </sheetPr>
  <dimension ref="A1:R52"/>
  <sheetViews>
    <sheetView showGridLines="0" tabSelected="1" zoomScale="90" zoomScaleNormal="90" workbookViewId="0">
      <selection activeCell="M13" sqref="M13:M14"/>
    </sheetView>
  </sheetViews>
  <sheetFormatPr baseColWidth="10" defaultRowHeight="15" x14ac:dyDescent="0.25"/>
  <cols>
    <col min="1" max="1" width="27.5703125" customWidth="1"/>
    <col min="2" max="2" width="41.140625" customWidth="1"/>
    <col min="3" max="3" width="1.7109375" style="1" customWidth="1"/>
    <col min="5" max="5" width="20" customWidth="1"/>
    <col min="6" max="6" width="20.42578125" bestFit="1" customWidth="1"/>
    <col min="7" max="7" width="2.7109375" style="1" customWidth="1"/>
    <col min="8" max="8" width="31" customWidth="1"/>
    <col min="9" max="9" width="22.140625" customWidth="1"/>
    <col min="10" max="10" width="2.140625" style="1" customWidth="1"/>
    <col min="13" max="13" width="19" bestFit="1" customWidth="1"/>
    <col min="14" max="14" width="2.28515625" style="1" customWidth="1"/>
    <col min="16" max="16" width="20.140625" customWidth="1"/>
    <col min="17" max="17" width="24.5703125" customWidth="1"/>
    <col min="18" max="18" width="14.5703125" bestFit="1" customWidth="1"/>
  </cols>
  <sheetData>
    <row r="1" spans="1:18" ht="18.75" customHeight="1" x14ac:dyDescent="0.25">
      <c r="A1" s="5"/>
      <c r="B1" s="5"/>
      <c r="C1" s="6"/>
      <c r="D1" s="5"/>
      <c r="E1" s="5"/>
      <c r="F1" s="5"/>
      <c r="G1" s="6"/>
      <c r="H1" s="5"/>
      <c r="I1" s="5"/>
      <c r="J1" s="6"/>
      <c r="K1" s="5"/>
      <c r="L1" s="5"/>
      <c r="M1" s="5"/>
      <c r="N1" s="6"/>
      <c r="O1" s="5"/>
      <c r="P1" s="5"/>
      <c r="Q1" s="5"/>
    </row>
    <row r="2" spans="1:18" ht="20.25" x14ac:dyDescent="0.25">
      <c r="A2" s="143" t="s">
        <v>26</v>
      </c>
      <c r="B2" s="143"/>
      <c r="C2" s="143"/>
      <c r="D2" s="143"/>
      <c r="E2" s="143"/>
      <c r="F2" s="143"/>
      <c r="G2" s="143"/>
      <c r="H2" s="143"/>
      <c r="I2" s="143"/>
      <c r="J2" s="143"/>
      <c r="K2" s="143"/>
      <c r="L2" s="143"/>
      <c r="M2" s="143"/>
      <c r="N2" s="143"/>
      <c r="O2" s="143"/>
      <c r="P2" s="143"/>
      <c r="Q2" s="5"/>
    </row>
    <row r="3" spans="1:18" ht="20.25" x14ac:dyDescent="0.25">
      <c r="A3" s="144" t="s">
        <v>56</v>
      </c>
      <c r="B3" s="144"/>
      <c r="C3" s="144"/>
      <c r="D3" s="144"/>
      <c r="E3" s="144"/>
      <c r="F3" s="144"/>
      <c r="G3" s="144"/>
      <c r="H3" s="144"/>
      <c r="I3" s="144"/>
      <c r="J3" s="144"/>
      <c r="K3" s="144"/>
      <c r="L3" s="144"/>
      <c r="M3" s="144"/>
      <c r="N3" s="144"/>
      <c r="O3" s="144"/>
      <c r="P3" s="144"/>
      <c r="Q3" s="5"/>
    </row>
    <row r="4" spans="1:18" ht="20.25" x14ac:dyDescent="0.25">
      <c r="A4" s="145" t="s">
        <v>46</v>
      </c>
      <c r="B4" s="145"/>
      <c r="C4" s="145"/>
      <c r="D4" s="145"/>
      <c r="E4" s="145"/>
      <c r="F4" s="145"/>
      <c r="G4" s="145"/>
      <c r="H4" s="145"/>
      <c r="I4" s="145"/>
      <c r="J4" s="145"/>
      <c r="K4" s="145"/>
      <c r="L4" s="145"/>
      <c r="M4" s="145"/>
      <c r="N4" s="145"/>
      <c r="O4" s="145"/>
      <c r="P4" s="145"/>
      <c r="Q4" s="5"/>
    </row>
    <row r="5" spans="1:18" ht="20.25" x14ac:dyDescent="0.25">
      <c r="A5" s="145" t="s">
        <v>47</v>
      </c>
      <c r="B5" s="145"/>
      <c r="C5" s="145"/>
      <c r="D5" s="145"/>
      <c r="E5" s="145"/>
      <c r="F5" s="145"/>
      <c r="G5" s="145"/>
      <c r="H5" s="145"/>
      <c r="I5" s="145"/>
      <c r="J5" s="145"/>
      <c r="K5" s="145"/>
      <c r="L5" s="145"/>
      <c r="M5" s="145"/>
      <c r="N5" s="145"/>
      <c r="O5" s="145"/>
      <c r="P5" s="145"/>
      <c r="Q5" s="5"/>
    </row>
    <row r="6" spans="1:18" ht="20.25" x14ac:dyDescent="0.25">
      <c r="A6" s="145" t="s">
        <v>48</v>
      </c>
      <c r="B6" s="145"/>
      <c r="C6" s="145"/>
      <c r="D6" s="145"/>
      <c r="E6" s="145"/>
      <c r="F6" s="145"/>
      <c r="G6" s="145"/>
      <c r="H6" s="145"/>
      <c r="I6" s="145"/>
      <c r="J6" s="145"/>
      <c r="K6" s="145"/>
      <c r="L6" s="145"/>
      <c r="M6" s="145"/>
      <c r="N6" s="145"/>
      <c r="O6" s="145"/>
      <c r="P6" s="145"/>
      <c r="Q6" s="5"/>
    </row>
    <row r="7" spans="1:18" ht="20.25" customHeight="1" x14ac:dyDescent="0.25">
      <c r="A7" s="137"/>
      <c r="B7" s="137"/>
      <c r="C7" s="137"/>
      <c r="D7" s="137"/>
      <c r="E7" s="137"/>
      <c r="F7" s="137"/>
      <c r="G7" s="137"/>
      <c r="H7" s="137"/>
      <c r="I7" s="137"/>
      <c r="J7" s="137"/>
      <c r="K7" s="137"/>
      <c r="L7" s="137"/>
      <c r="M7" s="137"/>
      <c r="N7" s="137"/>
      <c r="O7" s="137"/>
      <c r="P7" s="137"/>
      <c r="Q7" s="137"/>
    </row>
    <row r="8" spans="1:18" ht="16.5" customHeight="1" thickBot="1" x14ac:dyDescent="0.3">
      <c r="A8" s="137"/>
      <c r="B8" s="137"/>
      <c r="C8" s="137"/>
      <c r="D8" s="137"/>
      <c r="E8" s="137"/>
      <c r="F8" s="137"/>
      <c r="G8" s="137"/>
      <c r="H8" s="137"/>
      <c r="I8" s="137"/>
      <c r="J8" s="137"/>
      <c r="K8" s="137"/>
      <c r="L8" s="137"/>
      <c r="M8" s="137"/>
      <c r="N8" s="137"/>
      <c r="O8" s="137"/>
      <c r="P8" s="137"/>
      <c r="Q8" s="137"/>
    </row>
    <row r="9" spans="1:18" ht="52.5" customHeight="1" thickBot="1" x14ac:dyDescent="0.3">
      <c r="A9" s="126" t="s">
        <v>39</v>
      </c>
      <c r="B9" s="127"/>
      <c r="C9" s="5"/>
      <c r="D9" s="84" t="s">
        <v>45</v>
      </c>
      <c r="E9" s="85"/>
      <c r="F9" s="86"/>
      <c r="G9" s="3"/>
      <c r="H9" s="84" t="s">
        <v>75</v>
      </c>
      <c r="I9" s="86"/>
      <c r="J9" s="3"/>
      <c r="K9" s="132" t="s">
        <v>76</v>
      </c>
      <c r="L9" s="132"/>
      <c r="M9" s="132"/>
      <c r="N9" s="3"/>
      <c r="O9" s="95" t="s">
        <v>14</v>
      </c>
      <c r="P9" s="101"/>
      <c r="Q9" s="101"/>
    </row>
    <row r="10" spans="1:18" ht="44.25" customHeight="1" x14ac:dyDescent="0.25">
      <c r="A10" s="89" t="s">
        <v>0</v>
      </c>
      <c r="B10" s="129" t="s">
        <v>1</v>
      </c>
      <c r="C10" s="5"/>
      <c r="D10" s="102" t="s">
        <v>49</v>
      </c>
      <c r="E10" s="103"/>
      <c r="F10" s="7">
        <v>15409705</v>
      </c>
      <c r="G10" s="8"/>
      <c r="H10" s="26" t="s">
        <v>8</v>
      </c>
      <c r="I10" s="11">
        <f>Q13+Q14+Q15</f>
        <v>1681325.4499999997</v>
      </c>
      <c r="J10" s="9"/>
      <c r="K10" s="135" t="s">
        <v>35</v>
      </c>
      <c r="L10" s="135"/>
      <c r="M10" s="136">
        <f>I10+I11+I12+I13+I14</f>
        <v>2100628.9099999997</v>
      </c>
      <c r="N10" s="9"/>
      <c r="O10" s="146" t="s">
        <v>52</v>
      </c>
      <c r="P10" s="147"/>
      <c r="Q10" s="10">
        <v>11381261</v>
      </c>
    </row>
    <row r="11" spans="1:18" ht="45" customHeight="1" x14ac:dyDescent="0.25">
      <c r="A11" s="128"/>
      <c r="B11" s="88"/>
      <c r="C11" s="5"/>
      <c r="D11" s="102" t="s">
        <v>50</v>
      </c>
      <c r="E11" s="103"/>
      <c r="F11" s="7">
        <v>7690295</v>
      </c>
      <c r="G11" s="8"/>
      <c r="H11" s="26" t="s">
        <v>9</v>
      </c>
      <c r="I11" s="11">
        <v>163466.85</v>
      </c>
      <c r="J11" s="9"/>
      <c r="K11" s="135"/>
      <c r="L11" s="135"/>
      <c r="M11" s="136"/>
      <c r="N11" s="6"/>
      <c r="O11" s="102" t="s">
        <v>53</v>
      </c>
      <c r="P11" s="103"/>
      <c r="Q11" s="11">
        <v>6650916</v>
      </c>
    </row>
    <row r="12" spans="1:18" ht="45" customHeight="1" x14ac:dyDescent="0.25">
      <c r="A12" s="89" t="s">
        <v>2</v>
      </c>
      <c r="B12" s="87" t="s">
        <v>3</v>
      </c>
      <c r="C12" s="5"/>
      <c r="D12" s="102" t="s">
        <v>51</v>
      </c>
      <c r="E12" s="103"/>
      <c r="F12" s="7">
        <v>7900000</v>
      </c>
      <c r="G12" s="8"/>
      <c r="H12" s="26" t="s">
        <v>10</v>
      </c>
      <c r="I12" s="11">
        <v>114761.64</v>
      </c>
      <c r="J12" s="9"/>
      <c r="K12" s="132" t="s">
        <v>77</v>
      </c>
      <c r="L12" s="132"/>
      <c r="M12" s="132"/>
      <c r="N12" s="6"/>
      <c r="O12" s="102" t="s">
        <v>54</v>
      </c>
      <c r="P12" s="103"/>
      <c r="Q12" s="11">
        <v>6725552</v>
      </c>
    </row>
    <row r="13" spans="1:18" ht="63" customHeight="1" x14ac:dyDescent="0.25">
      <c r="A13" s="128"/>
      <c r="B13" s="88"/>
      <c r="C13" s="5"/>
      <c r="D13" s="130" t="s">
        <v>57</v>
      </c>
      <c r="E13" s="131"/>
      <c r="F13" s="14">
        <v>1065001.51</v>
      </c>
      <c r="G13" s="8"/>
      <c r="H13" s="26" t="s">
        <v>11</v>
      </c>
      <c r="I13" s="11">
        <v>58528.72</v>
      </c>
      <c r="J13" s="9"/>
      <c r="K13" s="135" t="s">
        <v>13</v>
      </c>
      <c r="L13" s="135"/>
      <c r="M13" s="136">
        <f>M10</f>
        <v>2100628.9099999997</v>
      </c>
      <c r="N13" s="6"/>
      <c r="O13" s="133" t="s">
        <v>66</v>
      </c>
      <c r="P13" s="134"/>
      <c r="Q13" s="15">
        <v>788954.83</v>
      </c>
    </row>
    <row r="14" spans="1:18" ht="73.5" customHeight="1" x14ac:dyDescent="0.25">
      <c r="A14" s="89" t="s">
        <v>4</v>
      </c>
      <c r="B14" s="87" t="s">
        <v>5</v>
      </c>
      <c r="C14" s="5"/>
      <c r="D14" s="130" t="s">
        <v>58</v>
      </c>
      <c r="E14" s="131"/>
      <c r="F14" s="14">
        <v>515300.8</v>
      </c>
      <c r="G14" s="8"/>
      <c r="H14" s="26" t="s">
        <v>12</v>
      </c>
      <c r="I14" s="11">
        <v>82546.25</v>
      </c>
      <c r="J14" s="9"/>
      <c r="K14" s="135"/>
      <c r="L14" s="135"/>
      <c r="M14" s="136"/>
      <c r="N14" s="6"/>
      <c r="O14" s="133" t="s">
        <v>67</v>
      </c>
      <c r="P14" s="134"/>
      <c r="Q14" s="15">
        <v>411175.47</v>
      </c>
    </row>
    <row r="15" spans="1:18" ht="59.25" customHeight="1" x14ac:dyDescent="0.25">
      <c r="A15" s="128"/>
      <c r="B15" s="88"/>
      <c r="C15" s="5"/>
      <c r="D15" s="130" t="s">
        <v>59</v>
      </c>
      <c r="E15" s="131"/>
      <c r="F15" s="14">
        <v>520326.6</v>
      </c>
      <c r="G15" s="8"/>
      <c r="J15" s="3"/>
      <c r="K15" s="5"/>
      <c r="L15" s="5"/>
      <c r="M15" s="5"/>
      <c r="N15" s="6"/>
      <c r="O15" s="133" t="s">
        <v>68</v>
      </c>
      <c r="P15" s="134"/>
      <c r="Q15" s="15">
        <v>481195.15</v>
      </c>
      <c r="R15" s="27"/>
    </row>
    <row r="16" spans="1:18" ht="61.5" customHeight="1" x14ac:dyDescent="0.25">
      <c r="A16" s="89" t="s">
        <v>32</v>
      </c>
      <c r="B16" s="87" t="s">
        <v>34</v>
      </c>
      <c r="C16" s="5"/>
      <c r="D16" s="102" t="s">
        <v>60</v>
      </c>
      <c r="E16" s="103"/>
      <c r="F16" s="16">
        <f>F13/F10</f>
        <v>6.9112387939937847E-2</v>
      </c>
      <c r="G16" s="8"/>
      <c r="J16" s="9"/>
      <c r="K16" s="5"/>
      <c r="L16" s="5"/>
      <c r="M16" s="5"/>
      <c r="N16" s="6"/>
      <c r="O16" s="102" t="s">
        <v>69</v>
      </c>
      <c r="P16" s="103"/>
      <c r="Q16" s="16">
        <f>Q13/Q10</f>
        <v>6.9320511145469735E-2</v>
      </c>
      <c r="R16" s="27"/>
    </row>
    <row r="17" spans="1:17" ht="66.75" customHeight="1" x14ac:dyDescent="0.25">
      <c r="A17" s="128"/>
      <c r="B17" s="88"/>
      <c r="C17" s="5"/>
      <c r="D17" s="102" t="s">
        <v>61</v>
      </c>
      <c r="E17" s="103"/>
      <c r="F17" s="16">
        <f t="shared" ref="F17:F18" si="0">F14/F11</f>
        <v>6.7006636286384327E-2</v>
      </c>
      <c r="G17" s="17"/>
      <c r="J17" s="9"/>
      <c r="K17" s="5"/>
      <c r="L17" s="5"/>
      <c r="M17" s="5"/>
      <c r="N17" s="6"/>
      <c r="O17" s="102" t="s">
        <v>70</v>
      </c>
      <c r="P17" s="103"/>
      <c r="Q17" s="16">
        <f>Q14/Q11</f>
        <v>6.1822382059854609E-2</v>
      </c>
    </row>
    <row r="18" spans="1:17" ht="66" customHeight="1" thickBot="1" x14ac:dyDescent="0.3">
      <c r="A18" s="89" t="s">
        <v>6</v>
      </c>
      <c r="B18" s="87" t="s">
        <v>7</v>
      </c>
      <c r="C18" s="5"/>
      <c r="D18" s="102" t="s">
        <v>62</v>
      </c>
      <c r="E18" s="103"/>
      <c r="F18" s="110">
        <f t="shared" si="0"/>
        <v>6.5864126582278484E-2</v>
      </c>
      <c r="G18" s="17"/>
      <c r="J18" s="9"/>
      <c r="K18" s="5"/>
      <c r="L18" s="5"/>
      <c r="M18" s="5"/>
      <c r="N18" s="6"/>
      <c r="O18" s="108" t="s">
        <v>71</v>
      </c>
      <c r="P18" s="109"/>
      <c r="Q18" s="18">
        <f>Q15/Q12</f>
        <v>7.1547309425308139E-2</v>
      </c>
    </row>
    <row r="19" spans="1:17" ht="45" customHeight="1" thickBot="1" x14ac:dyDescent="0.3">
      <c r="A19" s="90"/>
      <c r="B19" s="91"/>
      <c r="C19" s="5"/>
      <c r="D19" s="108"/>
      <c r="E19" s="109"/>
      <c r="F19" s="111"/>
      <c r="G19" s="5"/>
      <c r="J19" s="6"/>
      <c r="K19" s="5"/>
      <c r="L19" s="5"/>
      <c r="M19" s="5"/>
      <c r="N19" s="6"/>
      <c r="O19" s="85" t="s">
        <v>44</v>
      </c>
      <c r="P19" s="85"/>
      <c r="Q19" s="85"/>
    </row>
    <row r="20" spans="1:17" ht="17.25" customHeight="1" thickBot="1" x14ac:dyDescent="0.3">
      <c r="A20" s="5"/>
      <c r="B20" s="5"/>
      <c r="C20" s="5"/>
      <c r="D20" s="5"/>
      <c r="E20" s="5"/>
      <c r="F20" s="5"/>
      <c r="G20" s="5"/>
      <c r="H20" s="5"/>
      <c r="I20" s="5"/>
      <c r="J20" s="6"/>
      <c r="K20" s="5"/>
      <c r="L20" s="5"/>
      <c r="M20" s="5"/>
      <c r="N20" s="6"/>
      <c r="O20" s="104"/>
      <c r="P20" s="104"/>
      <c r="Q20" s="104"/>
    </row>
    <row r="21" spans="1:17" ht="34.5" customHeight="1" thickBot="1" x14ac:dyDescent="0.3">
      <c r="A21" s="84" t="s">
        <v>15</v>
      </c>
      <c r="B21" s="86"/>
      <c r="C21" s="19"/>
      <c r="D21" s="105" t="s">
        <v>18</v>
      </c>
      <c r="E21" s="106"/>
      <c r="F21" s="107" t="s">
        <v>19</v>
      </c>
      <c r="G21" s="107"/>
      <c r="H21" s="107"/>
      <c r="I21" s="47" t="s">
        <v>20</v>
      </c>
      <c r="J21" s="19"/>
      <c r="K21" s="5"/>
      <c r="L21" s="5"/>
      <c r="M21" s="5"/>
      <c r="N21" s="6"/>
      <c r="O21" s="113" t="s">
        <v>22</v>
      </c>
      <c r="P21" s="114"/>
      <c r="Q21" s="65">
        <v>66</v>
      </c>
    </row>
    <row r="22" spans="1:17" ht="24" customHeight="1" thickBot="1" x14ac:dyDescent="0.3">
      <c r="A22" s="95"/>
      <c r="B22" s="96"/>
      <c r="C22" s="6"/>
      <c r="D22" s="105"/>
      <c r="E22" s="107"/>
      <c r="F22" s="107">
        <v>2026</v>
      </c>
      <c r="G22" s="107"/>
      <c r="H22" s="107"/>
      <c r="I22" s="46"/>
      <c r="J22" s="6"/>
      <c r="K22" s="5"/>
      <c r="L22" s="5"/>
      <c r="M22" s="5"/>
      <c r="N22" s="6"/>
      <c r="O22" s="73" t="s">
        <v>23</v>
      </c>
      <c r="P22" s="74"/>
      <c r="Q22" s="62">
        <v>36</v>
      </c>
    </row>
    <row r="23" spans="1:17" ht="24.75" hidden="1" customHeight="1" x14ac:dyDescent="0.25">
      <c r="A23" s="35"/>
      <c r="B23" s="36"/>
      <c r="C23" s="6"/>
      <c r="D23" s="12"/>
      <c r="E23" s="5"/>
      <c r="F23" s="5"/>
      <c r="G23" s="6"/>
      <c r="H23" s="5"/>
      <c r="I23" s="13"/>
      <c r="J23" s="6"/>
      <c r="K23" s="5"/>
      <c r="L23" s="5"/>
      <c r="M23" s="5"/>
      <c r="N23" s="6"/>
      <c r="O23" s="119" t="s">
        <v>25</v>
      </c>
      <c r="P23" s="120"/>
      <c r="Q23" s="121"/>
    </row>
    <row r="24" spans="1:17" ht="24.75" hidden="1" customHeight="1" x14ac:dyDescent="0.25">
      <c r="A24" s="35"/>
      <c r="B24" s="36"/>
      <c r="C24" s="6"/>
      <c r="D24" s="12"/>
      <c r="E24" s="5"/>
      <c r="F24" s="5"/>
      <c r="G24" s="6"/>
      <c r="H24" s="5"/>
      <c r="I24" s="13"/>
      <c r="J24" s="6"/>
      <c r="K24" s="5"/>
      <c r="L24" s="5"/>
      <c r="M24" s="5"/>
      <c r="N24" s="6"/>
      <c r="O24" s="117" t="s">
        <v>22</v>
      </c>
      <c r="P24" s="118"/>
      <c r="Q24" s="21">
        <v>19</v>
      </c>
    </row>
    <row r="25" spans="1:17" ht="32.25" customHeight="1" x14ac:dyDescent="0.25">
      <c r="A25" s="40" t="s">
        <v>29</v>
      </c>
      <c r="B25" s="41" t="s">
        <v>33</v>
      </c>
      <c r="C25" s="22"/>
      <c r="D25" s="97">
        <v>15409705</v>
      </c>
      <c r="E25" s="98"/>
      <c r="F25" s="98">
        <v>3216885.81</v>
      </c>
      <c r="G25" s="98"/>
      <c r="H25" s="98"/>
      <c r="I25" s="42">
        <f>F25/D25</f>
        <v>0.20875713130134549</v>
      </c>
      <c r="J25" s="43"/>
      <c r="K25" s="44"/>
      <c r="L25" s="44"/>
      <c r="M25" s="44"/>
      <c r="N25" s="6"/>
      <c r="O25" s="115" t="s">
        <v>24</v>
      </c>
      <c r="P25" s="116"/>
      <c r="Q25" s="63">
        <v>40</v>
      </c>
    </row>
    <row r="26" spans="1:17" ht="32.25" customHeight="1" thickBot="1" x14ac:dyDescent="0.3">
      <c r="A26" s="23" t="s">
        <v>30</v>
      </c>
      <c r="B26" s="24" t="s">
        <v>16</v>
      </c>
      <c r="C26" s="43"/>
      <c r="D26" s="97">
        <v>7690295</v>
      </c>
      <c r="E26" s="98"/>
      <c r="F26" s="98">
        <v>1648758.48</v>
      </c>
      <c r="G26" s="98"/>
      <c r="H26" s="98"/>
      <c r="I26" s="42">
        <f t="shared" ref="I26:I27" si="1">F26/D26</f>
        <v>0.21439469877293393</v>
      </c>
      <c r="J26" s="43"/>
      <c r="K26" s="44"/>
      <c r="L26" s="44"/>
      <c r="M26" s="44"/>
      <c r="N26" s="6"/>
      <c r="O26" s="95" t="s">
        <v>27</v>
      </c>
      <c r="P26" s="101"/>
      <c r="Q26" s="101"/>
    </row>
    <row r="27" spans="1:17" ht="32.25" customHeight="1" thickBot="1" x14ac:dyDescent="0.3">
      <c r="A27" s="80" t="s">
        <v>31</v>
      </c>
      <c r="B27" s="82" t="s">
        <v>17</v>
      </c>
      <c r="C27" s="43"/>
      <c r="D27" s="99">
        <v>7900000</v>
      </c>
      <c r="E27" s="100"/>
      <c r="F27" s="100">
        <v>1749847.19</v>
      </c>
      <c r="G27" s="100"/>
      <c r="H27" s="100"/>
      <c r="I27" s="45">
        <f t="shared" si="1"/>
        <v>0.22149964430379745</v>
      </c>
      <c r="J27" s="43"/>
      <c r="K27" s="44"/>
      <c r="L27" s="44"/>
      <c r="M27" s="44"/>
      <c r="N27" s="6"/>
      <c r="O27" s="124" t="s">
        <v>22</v>
      </c>
      <c r="P27" s="125"/>
      <c r="Q27" s="66">
        <v>1</v>
      </c>
    </row>
    <row r="28" spans="1:17" ht="24.95" customHeight="1" thickBot="1" x14ac:dyDescent="0.3">
      <c r="A28" s="81"/>
      <c r="B28" s="83"/>
      <c r="C28" s="44"/>
      <c r="D28" s="75">
        <f>SUM(D25:E27)</f>
        <v>31000000</v>
      </c>
      <c r="E28" s="76"/>
      <c r="F28" s="77">
        <f>SUM(F25:H27)</f>
        <v>6615491.4800000004</v>
      </c>
      <c r="G28" s="77"/>
      <c r="H28" s="77"/>
      <c r="I28" s="49">
        <f>F28/D28</f>
        <v>0.21340295096774195</v>
      </c>
      <c r="J28" s="44"/>
      <c r="K28" s="44"/>
      <c r="L28" s="44"/>
      <c r="M28" s="44"/>
      <c r="N28" s="6"/>
      <c r="O28" s="73" t="s">
        <v>23</v>
      </c>
      <c r="P28" s="74"/>
      <c r="Q28" s="61">
        <v>0</v>
      </c>
    </row>
    <row r="29" spans="1:17" ht="29.25" customHeight="1" thickBot="1" x14ac:dyDescent="0.3">
      <c r="A29" s="92" t="s">
        <v>63</v>
      </c>
      <c r="B29" s="93"/>
      <c r="C29" s="93"/>
      <c r="D29" s="93"/>
      <c r="E29" s="93"/>
      <c r="F29" s="93"/>
      <c r="G29" s="93"/>
      <c r="H29" s="93"/>
      <c r="I29" s="93"/>
      <c r="J29" s="93"/>
      <c r="K29" s="93"/>
      <c r="L29" s="93"/>
      <c r="M29" s="94"/>
      <c r="N29" s="6"/>
      <c r="O29" s="78" t="s">
        <v>24</v>
      </c>
      <c r="P29" s="79"/>
      <c r="Q29" s="64">
        <v>0</v>
      </c>
    </row>
    <row r="30" spans="1:17" ht="59.25" customHeight="1" thickBot="1" x14ac:dyDescent="0.3">
      <c r="A30" s="70" t="s">
        <v>74</v>
      </c>
      <c r="B30" s="71"/>
      <c r="C30" s="71"/>
      <c r="D30" s="71"/>
      <c r="E30" s="71"/>
      <c r="F30" s="71"/>
      <c r="G30" s="71"/>
      <c r="H30" s="71"/>
      <c r="I30" s="71"/>
      <c r="J30" s="71"/>
      <c r="K30" s="71"/>
      <c r="L30" s="71"/>
      <c r="M30" s="72"/>
      <c r="N30" s="6"/>
      <c r="O30" s="84" t="s">
        <v>28</v>
      </c>
      <c r="P30" s="85"/>
      <c r="Q30" s="86"/>
    </row>
    <row r="31" spans="1:17" ht="48.75" customHeight="1" x14ac:dyDescent="0.25">
      <c r="A31" s="67" t="s">
        <v>72</v>
      </c>
      <c r="B31" s="68"/>
      <c r="C31" s="68"/>
      <c r="D31" s="68"/>
      <c r="E31" s="68"/>
      <c r="F31" s="68"/>
      <c r="G31" s="68"/>
      <c r="H31" s="68"/>
      <c r="I31" s="68"/>
      <c r="J31" s="68"/>
      <c r="K31" s="68"/>
      <c r="L31" s="68"/>
      <c r="M31" s="69"/>
      <c r="N31" s="6"/>
      <c r="O31" s="124" t="s">
        <v>22</v>
      </c>
      <c r="P31" s="125"/>
      <c r="Q31" s="61">
        <v>1</v>
      </c>
    </row>
    <row r="32" spans="1:17" ht="37.5" customHeight="1" x14ac:dyDescent="0.25">
      <c r="A32" s="70" t="s">
        <v>73</v>
      </c>
      <c r="B32" s="71"/>
      <c r="C32" s="71"/>
      <c r="D32" s="71"/>
      <c r="E32" s="71"/>
      <c r="F32" s="71"/>
      <c r="G32" s="71"/>
      <c r="H32" s="71"/>
      <c r="I32" s="71"/>
      <c r="J32" s="71"/>
      <c r="K32" s="71"/>
      <c r="L32" s="71"/>
      <c r="M32" s="72"/>
      <c r="N32" s="6"/>
      <c r="O32" s="73" t="s">
        <v>23</v>
      </c>
      <c r="P32" s="74"/>
      <c r="Q32" s="20">
        <v>0</v>
      </c>
    </row>
    <row r="33" spans="1:17" ht="46.5" customHeight="1" x14ac:dyDescent="0.25">
      <c r="A33" s="67" t="s">
        <v>64</v>
      </c>
      <c r="B33" s="68"/>
      <c r="C33" s="68"/>
      <c r="D33" s="68"/>
      <c r="E33" s="68"/>
      <c r="F33" s="68"/>
      <c r="G33" s="68"/>
      <c r="H33" s="68"/>
      <c r="I33" s="68"/>
      <c r="J33" s="68"/>
      <c r="K33" s="68"/>
      <c r="L33" s="68"/>
      <c r="M33" s="69"/>
      <c r="N33" s="6"/>
      <c r="O33" s="73" t="s">
        <v>24</v>
      </c>
      <c r="P33" s="74"/>
      <c r="Q33" s="141">
        <v>0</v>
      </c>
    </row>
    <row r="34" spans="1:17" ht="53.25" customHeight="1" thickBot="1" x14ac:dyDescent="0.3">
      <c r="A34" s="138" t="s">
        <v>65</v>
      </c>
      <c r="B34" s="139"/>
      <c r="C34" s="139"/>
      <c r="D34" s="139"/>
      <c r="E34" s="139"/>
      <c r="F34" s="139"/>
      <c r="G34" s="139"/>
      <c r="H34" s="139"/>
      <c r="I34" s="139"/>
      <c r="J34" s="139"/>
      <c r="K34" s="139"/>
      <c r="L34" s="139"/>
      <c r="M34" s="140"/>
      <c r="N34" s="48"/>
      <c r="O34" s="78"/>
      <c r="P34" s="79"/>
      <c r="Q34" s="142"/>
    </row>
    <row r="35" spans="1:17" ht="18.75" x14ac:dyDescent="0.3">
      <c r="B35" s="4"/>
      <c r="C35" s="4"/>
      <c r="D35" s="4"/>
      <c r="E35" s="4"/>
      <c r="I35" s="48"/>
      <c r="J35" s="48"/>
      <c r="K35" s="48"/>
      <c r="L35" s="48"/>
      <c r="M35" s="48"/>
      <c r="N35" s="48"/>
      <c r="O35" s="48"/>
    </row>
    <row r="36" spans="1:17" x14ac:dyDescent="0.25">
      <c r="B36" s="1"/>
      <c r="D36" s="1"/>
      <c r="E36" s="1"/>
      <c r="L36" t="s">
        <v>55</v>
      </c>
    </row>
    <row r="37" spans="1:17" x14ac:dyDescent="0.25">
      <c r="B37" s="1"/>
      <c r="D37" s="1"/>
      <c r="E37" s="1"/>
    </row>
    <row r="38" spans="1:17" x14ac:dyDescent="0.25">
      <c r="B38" s="1"/>
      <c r="D38" s="1"/>
      <c r="E38" s="1"/>
    </row>
    <row r="39" spans="1:17" x14ac:dyDescent="0.25">
      <c r="B39" s="1"/>
      <c r="D39" s="1"/>
      <c r="E39" s="1"/>
    </row>
    <row r="44" spans="1:17" x14ac:dyDescent="0.25">
      <c r="O44" s="122" t="s">
        <v>21</v>
      </c>
      <c r="P44" s="123"/>
      <c r="Q44" s="123"/>
    </row>
    <row r="45" spans="1:17" x14ac:dyDescent="0.25">
      <c r="O45" s="2"/>
      <c r="P45" s="2"/>
      <c r="Q45" s="2"/>
    </row>
    <row r="46" spans="1:17" x14ac:dyDescent="0.25">
      <c r="O46" s="2"/>
      <c r="P46" s="2"/>
      <c r="Q46" s="2"/>
    </row>
    <row r="47" spans="1:17" x14ac:dyDescent="0.25">
      <c r="O47" s="2"/>
      <c r="P47" s="2"/>
      <c r="Q47" s="2"/>
    </row>
    <row r="48" spans="1:17" x14ac:dyDescent="0.25">
      <c r="O48" s="112"/>
      <c r="P48" s="112"/>
      <c r="Q48" s="112"/>
    </row>
    <row r="49" spans="15:17" x14ac:dyDescent="0.25">
      <c r="O49" s="112"/>
      <c r="P49" s="112"/>
      <c r="Q49" s="112"/>
    </row>
    <row r="50" spans="15:17" x14ac:dyDescent="0.25">
      <c r="O50" s="112"/>
      <c r="P50" s="112"/>
      <c r="Q50" s="112"/>
    </row>
    <row r="51" spans="15:17" x14ac:dyDescent="0.25">
      <c r="O51" s="2"/>
      <c r="P51" s="2"/>
      <c r="Q51" s="2"/>
    </row>
    <row r="52" spans="15:17" x14ac:dyDescent="0.25">
      <c r="O52" s="2"/>
      <c r="P52" s="2"/>
      <c r="Q52" s="2"/>
    </row>
  </sheetData>
  <mergeCells count="85">
    <mergeCell ref="A7:Q8"/>
    <mergeCell ref="A34:M34"/>
    <mergeCell ref="O33:P34"/>
    <mergeCell ref="Q33:Q34"/>
    <mergeCell ref="A2:P2"/>
    <mergeCell ref="A3:P3"/>
    <mergeCell ref="A4:P4"/>
    <mergeCell ref="A5:P5"/>
    <mergeCell ref="A6:P6"/>
    <mergeCell ref="A14:A15"/>
    <mergeCell ref="B14:B15"/>
    <mergeCell ref="A16:A17"/>
    <mergeCell ref="D17:E17"/>
    <mergeCell ref="K9:M9"/>
    <mergeCell ref="H9:I9"/>
    <mergeCell ref="O10:P10"/>
    <mergeCell ref="O13:P13"/>
    <mergeCell ref="O14:P14"/>
    <mergeCell ref="O15:P15"/>
    <mergeCell ref="K10:L11"/>
    <mergeCell ref="M10:M11"/>
    <mergeCell ref="K13:L14"/>
    <mergeCell ref="M13:M14"/>
    <mergeCell ref="D15:E15"/>
    <mergeCell ref="K12:M12"/>
    <mergeCell ref="D14:E14"/>
    <mergeCell ref="D13:E13"/>
    <mergeCell ref="D16:E16"/>
    <mergeCell ref="A9:B9"/>
    <mergeCell ref="A10:A11"/>
    <mergeCell ref="B10:B11"/>
    <mergeCell ref="A12:A13"/>
    <mergeCell ref="B12:B13"/>
    <mergeCell ref="O49:Q49"/>
    <mergeCell ref="O50:Q50"/>
    <mergeCell ref="O21:P21"/>
    <mergeCell ref="O22:P22"/>
    <mergeCell ref="O25:P25"/>
    <mergeCell ref="O24:P24"/>
    <mergeCell ref="O23:Q23"/>
    <mergeCell ref="O44:Q44"/>
    <mergeCell ref="O48:Q48"/>
    <mergeCell ref="O26:Q26"/>
    <mergeCell ref="O31:P31"/>
    <mergeCell ref="O27:P27"/>
    <mergeCell ref="O28:P28"/>
    <mergeCell ref="O19:Q20"/>
    <mergeCell ref="O16:P16"/>
    <mergeCell ref="D21:E21"/>
    <mergeCell ref="F21:H21"/>
    <mergeCell ref="D22:E22"/>
    <mergeCell ref="F22:H22"/>
    <mergeCell ref="O17:P17"/>
    <mergeCell ref="O18:P18"/>
    <mergeCell ref="D18:E19"/>
    <mergeCell ref="F18:F19"/>
    <mergeCell ref="O9:Q9"/>
    <mergeCell ref="D9:F9"/>
    <mergeCell ref="D10:E10"/>
    <mergeCell ref="D11:E11"/>
    <mergeCell ref="D12:E12"/>
    <mergeCell ref="O12:P12"/>
    <mergeCell ref="O11:P11"/>
    <mergeCell ref="B16:B17"/>
    <mergeCell ref="A18:A19"/>
    <mergeCell ref="B18:B19"/>
    <mergeCell ref="A29:M29"/>
    <mergeCell ref="A30:M30"/>
    <mergeCell ref="A21:B22"/>
    <mergeCell ref="D25:E25"/>
    <mergeCell ref="D26:E26"/>
    <mergeCell ref="D27:E27"/>
    <mergeCell ref="F25:H25"/>
    <mergeCell ref="F26:H26"/>
    <mergeCell ref="F27:H27"/>
    <mergeCell ref="A33:M33"/>
    <mergeCell ref="A31:M31"/>
    <mergeCell ref="A32:M32"/>
    <mergeCell ref="O32:P32"/>
    <mergeCell ref="D28:E28"/>
    <mergeCell ref="F28:H28"/>
    <mergeCell ref="O29:P29"/>
    <mergeCell ref="A27:A28"/>
    <mergeCell ref="B27:B28"/>
    <mergeCell ref="O30:Q30"/>
  </mergeCells>
  <printOptions horizontalCentered="1" verticalCentered="1"/>
  <pageMargins left="0.19685039370078741" right="0.23622047244094491" top="0.31496062992125984" bottom="0.39370078740157483" header="0.31496062992125984" footer="0.31496062992125984"/>
  <pageSetup paperSize="14" scale="46" fitToWidth="0" orientation="landscape"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019D8-0150-49B9-8F48-FFEE71FD17EB}">
  <dimension ref="A2:N56"/>
  <sheetViews>
    <sheetView zoomScale="145" zoomScaleNormal="145" workbookViewId="0">
      <selection activeCell="G13" sqref="G13"/>
    </sheetView>
  </sheetViews>
  <sheetFormatPr baseColWidth="10" defaultRowHeight="15" x14ac:dyDescent="0.25"/>
  <cols>
    <col min="2" max="2" width="46.7109375" customWidth="1"/>
    <col min="3" max="3" width="35.7109375" customWidth="1"/>
    <col min="9" max="9" width="23.5703125" style="39" customWidth="1"/>
    <col min="14" max="14" width="15.5703125" bestFit="1" customWidth="1"/>
  </cols>
  <sheetData>
    <row r="2" spans="1:14" ht="15.75" thickBot="1" x14ac:dyDescent="0.3"/>
    <row r="3" spans="1:14" x14ac:dyDescent="0.25">
      <c r="B3" s="84" t="s">
        <v>36</v>
      </c>
      <c r="C3" s="85" t="s">
        <v>37</v>
      </c>
      <c r="D3" s="86" t="s">
        <v>20</v>
      </c>
      <c r="H3" t="s">
        <v>38</v>
      </c>
      <c r="I3" s="39">
        <f>B8</f>
        <v>31000000</v>
      </c>
    </row>
    <row r="4" spans="1:14" ht="15" customHeight="1" x14ac:dyDescent="0.25">
      <c r="B4" s="95"/>
      <c r="C4" s="101"/>
      <c r="D4" s="96"/>
      <c r="F4">
        <v>2025</v>
      </c>
      <c r="H4" t="s">
        <v>37</v>
      </c>
      <c r="I4" s="39">
        <f>C8</f>
        <v>6615491.4800000004</v>
      </c>
    </row>
    <row r="5" spans="1:14" ht="15.75" customHeight="1" x14ac:dyDescent="0.25">
      <c r="A5" s="23">
        <v>67</v>
      </c>
      <c r="B5" s="28">
        <f>Marzo2026!D25</f>
        <v>15409705</v>
      </c>
      <c r="C5" s="29">
        <f>Marzo2026!F25</f>
        <v>3216885.81</v>
      </c>
      <c r="D5" s="30">
        <f>C5/B5</f>
        <v>0.20875713130134549</v>
      </c>
      <c r="N5" s="39"/>
    </row>
    <row r="6" spans="1:14" ht="15.75" x14ac:dyDescent="0.25">
      <c r="A6" s="23">
        <v>68</v>
      </c>
      <c r="B6" s="28">
        <f>Marzo2026!D26</f>
        <v>7690295</v>
      </c>
      <c r="C6" s="29">
        <f>Marzo2026!F26</f>
        <v>1648758.48</v>
      </c>
      <c r="D6" s="30">
        <f>C6/B6</f>
        <v>0.21439469877293393</v>
      </c>
    </row>
    <row r="7" spans="1:14" ht="16.5" thickBot="1" x14ac:dyDescent="0.3">
      <c r="A7" s="25">
        <v>69</v>
      </c>
      <c r="B7" s="31">
        <f>Marzo2026!D27</f>
        <v>7900000</v>
      </c>
      <c r="C7" s="32">
        <f>Marzo2026!F27</f>
        <v>1749847.19</v>
      </c>
      <c r="D7" s="38">
        <f>C7/B7</f>
        <v>0.22149964430379745</v>
      </c>
    </row>
    <row r="8" spans="1:14" ht="16.5" thickBot="1" x14ac:dyDescent="0.3">
      <c r="B8" s="33">
        <f>SUM(B5:B7)</f>
        <v>31000000</v>
      </c>
      <c r="C8" s="37">
        <f>SUM(C5:C7)</f>
        <v>6615491.4800000004</v>
      </c>
      <c r="D8" s="34">
        <f>C8/B8</f>
        <v>0.21340295096774195</v>
      </c>
    </row>
    <row r="41" spans="1:4" ht="60" x14ac:dyDescent="0.25">
      <c r="A41" s="52"/>
      <c r="B41" s="52" t="s">
        <v>40</v>
      </c>
      <c r="C41" s="52" t="s">
        <v>41</v>
      </c>
      <c r="D41" s="53" t="s">
        <v>42</v>
      </c>
    </row>
    <row r="42" spans="1:4" x14ac:dyDescent="0.25">
      <c r="A42" s="52" t="s">
        <v>22</v>
      </c>
      <c r="B42" s="56">
        <f>Marzo2026!F10</f>
        <v>15409705</v>
      </c>
      <c r="C42" s="58">
        <f>Marzo2026!F13</f>
        <v>1065001.51</v>
      </c>
      <c r="D42" s="54">
        <f>C42/B42</f>
        <v>6.9112387939937847E-2</v>
      </c>
    </row>
    <row r="43" spans="1:4" x14ac:dyDescent="0.25">
      <c r="A43" s="52" t="s">
        <v>23</v>
      </c>
      <c r="B43" s="56">
        <f>Marzo2026!F11</f>
        <v>7690295</v>
      </c>
      <c r="C43" s="58">
        <f>Marzo2026!F14</f>
        <v>515300.8</v>
      </c>
      <c r="D43" s="54">
        <f t="shared" ref="D43:D44" si="0">C43/B43</f>
        <v>6.7006636286384327E-2</v>
      </c>
    </row>
    <row r="44" spans="1:4" x14ac:dyDescent="0.25">
      <c r="A44" s="52" t="s">
        <v>24</v>
      </c>
      <c r="B44" s="56">
        <f>Marzo2026!F12</f>
        <v>7900000</v>
      </c>
      <c r="C44" s="58">
        <f>Marzo2026!F15</f>
        <v>520326.6</v>
      </c>
      <c r="D44" s="54">
        <f t="shared" si="0"/>
        <v>6.5864126582278484E-2</v>
      </c>
    </row>
    <row r="45" spans="1:4" x14ac:dyDescent="0.25">
      <c r="B45" s="57">
        <f>SUM(B42:B44)</f>
        <v>31000000</v>
      </c>
      <c r="C45" s="57">
        <f>SUM(C42:C44)</f>
        <v>2100628.91</v>
      </c>
      <c r="D45" s="55">
        <f>SUM(D42:D44)/3</f>
        <v>6.732771693620021E-2</v>
      </c>
    </row>
    <row r="51" spans="1:4" ht="45" x14ac:dyDescent="0.25">
      <c r="B51" t="s">
        <v>40</v>
      </c>
      <c r="C51" t="s">
        <v>41</v>
      </c>
      <c r="D51" s="50" t="s">
        <v>43</v>
      </c>
    </row>
    <row r="52" spans="1:4" x14ac:dyDescent="0.25">
      <c r="A52" t="s">
        <v>22</v>
      </c>
      <c r="B52" s="39">
        <f>Marzo2026!D25</f>
        <v>15409705</v>
      </c>
      <c r="C52" s="59">
        <f>Marzo2026!F25</f>
        <v>3216885.81</v>
      </c>
      <c r="D52" s="51">
        <f>C52/B52</f>
        <v>0.20875713130134549</v>
      </c>
    </row>
    <row r="53" spans="1:4" x14ac:dyDescent="0.25">
      <c r="A53" t="s">
        <v>23</v>
      </c>
      <c r="B53" s="39">
        <f>Marzo2026!D26</f>
        <v>7690295</v>
      </c>
      <c r="C53" s="59">
        <f>Marzo2026!F26</f>
        <v>1648758.48</v>
      </c>
      <c r="D53" s="51">
        <f>C53/B53</f>
        <v>0.21439469877293393</v>
      </c>
    </row>
    <row r="54" spans="1:4" x14ac:dyDescent="0.25">
      <c r="A54" t="s">
        <v>24</v>
      </c>
      <c r="B54" s="39">
        <f>Marzo2026!D27</f>
        <v>7900000</v>
      </c>
      <c r="C54" s="59">
        <f>Marzo2026!F27</f>
        <v>1749847.19</v>
      </c>
      <c r="D54" s="51">
        <f>C54/B54</f>
        <v>0.22149964430379745</v>
      </c>
    </row>
    <row r="55" spans="1:4" x14ac:dyDescent="0.25">
      <c r="B55" s="39">
        <f>SUM(B52:B54)</f>
        <v>31000000</v>
      </c>
      <c r="C55" s="39">
        <f>SUM(C52:C54)</f>
        <v>6615491.4800000004</v>
      </c>
      <c r="D55" s="51">
        <f>C55/B55</f>
        <v>0.21340295096774195</v>
      </c>
    </row>
    <row r="56" spans="1:4" x14ac:dyDescent="0.25">
      <c r="D56" s="60">
        <f>(D52+D53+D54)/3</f>
        <v>0.2148838247926923</v>
      </c>
    </row>
  </sheetData>
  <sortState xmlns:xlrd2="http://schemas.microsoft.com/office/spreadsheetml/2017/richdata2" ref="A52:D54">
    <sortCondition descending="1" ref="D52:D54"/>
  </sortState>
  <mergeCells count="3">
    <mergeCell ref="B3:B4"/>
    <mergeCell ref="C3:C4"/>
    <mergeCell ref="D3:D4"/>
  </mergeCell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Marzo2026</vt:lpstr>
      <vt:lpstr>Hoja2</vt:lpstr>
      <vt:lpstr>Marzo2026!Área_de_impresión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Hector Ramiro Hernández Zamora</dc:creator>
  <cp:lastModifiedBy>César Alberto Mármol Carranza</cp:lastModifiedBy>
  <cp:lastPrinted>2026-04-10T17:56:22Z</cp:lastPrinted>
  <dcterms:created xsi:type="dcterms:W3CDTF">2025-07-01T16:17:00Z</dcterms:created>
  <dcterms:modified xsi:type="dcterms:W3CDTF">2026-04-10T17:56:53Z</dcterms:modified>
</cp:coreProperties>
</file>