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tcnsgob-my.sharepoint.com/personal/camarmol_stcns_gob_gt/Documents/Documentos/2025/DMC-DPL/Tablero Rendicion Cuentas/"/>
    </mc:Choice>
  </mc:AlternateContent>
  <xr:revisionPtr revIDLastSave="13" documentId="13_ncr:1_{F3DC288C-FD24-4E1D-B6A7-37EE092778ED}" xr6:coauthVersionLast="47" xr6:coauthVersionMax="47" xr10:uidLastSave="{D5DDB21D-79CE-4E6D-8293-CAF0BFDA34BD}"/>
  <bookViews>
    <workbookView xWindow="-120" yWindow="-120" windowWidth="29040" windowHeight="15720" xr2:uid="{3644100F-CEFF-43AC-A112-A8CF087CAA8D}"/>
  </bookViews>
  <sheets>
    <sheet name="Hoja1" sheetId="1" r:id="rId1"/>
    <sheet name="Hoja2" sheetId="2" state="hidden" r:id="rId2"/>
  </sheets>
  <definedNames>
    <definedName name="_xlnm.Print_Area" localSheetId="0">Hoja1!$A$2:$Q$34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1" l="1"/>
  <c r="I10" i="1"/>
  <c r="M13" i="1"/>
  <c r="B55" i="2"/>
  <c r="C54" i="2"/>
  <c r="C53" i="2"/>
  <c r="C52" i="2"/>
  <c r="D52" i="2" s="1"/>
  <c r="B54" i="2"/>
  <c r="B53" i="2"/>
  <c r="B52" i="2"/>
  <c r="C7" i="2"/>
  <c r="D7" i="2" s="1"/>
  <c r="C6" i="2"/>
  <c r="C5" i="2"/>
  <c r="B7" i="2"/>
  <c r="B6" i="2"/>
  <c r="B5" i="2"/>
  <c r="C44" i="2"/>
  <c r="D44" i="2" s="1"/>
  <c r="C43" i="2"/>
  <c r="C42" i="2"/>
  <c r="B44" i="2"/>
  <c r="B43" i="2"/>
  <c r="B42" i="2"/>
  <c r="F28" i="1"/>
  <c r="D28" i="1"/>
  <c r="I26" i="1"/>
  <c r="I27" i="1"/>
  <c r="I25" i="1"/>
  <c r="C55" i="2" l="1"/>
  <c r="D55" i="2" s="1"/>
  <c r="D54" i="2"/>
  <c r="D53" i="2"/>
  <c r="C8" i="2"/>
  <c r="I4" i="2" s="1"/>
  <c r="I28" i="1"/>
  <c r="B45" i="2"/>
  <c r="D42" i="2"/>
  <c r="C45" i="2"/>
  <c r="B8" i="2"/>
  <c r="D43" i="2"/>
  <c r="D6" i="2"/>
  <c r="D5" i="2"/>
  <c r="F18" i="1"/>
  <c r="F17" i="1"/>
  <c r="F16" i="1"/>
  <c r="Q18" i="1"/>
  <c r="Q17" i="1"/>
  <c r="Q16" i="1"/>
  <c r="D45" i="2" l="1"/>
  <c r="D56" i="2"/>
  <c r="D8" i="2"/>
</calcChain>
</file>

<file path=xl/sharedStrings.xml><?xml version="1.0" encoding="utf-8"?>
<sst xmlns="http://schemas.openxmlformats.org/spreadsheetml/2006/main" count="94" uniqueCount="77">
  <si>
    <t>Secretario Técnico, Secretaría Técnica del Consejo Nacional de Seguridad</t>
  </si>
  <si>
    <t>Lic. Ismael Alejandro Cifuentes Bustamante</t>
  </si>
  <si>
    <t>Sub-Coordinadora Secretaría Técnica del Consejo Nacional de Seguridad</t>
  </si>
  <si>
    <t>M.A. Reyna Aracely Corado Recinos</t>
  </si>
  <si>
    <t>Director General, Instituto Nacional de Estudios Estratégicos en Seguridad</t>
  </si>
  <si>
    <t>Dr. Pablo Daniel Rangel Romero</t>
  </si>
  <si>
    <t>Director Financiero, Secretaría Técnica del Consejo Nacional de Seguridad</t>
  </si>
  <si>
    <t>Lic. Luis Antonio Alfaro Cojulún</t>
  </si>
  <si>
    <t xml:space="preserve">Grupo 000: Servicios Personales </t>
  </si>
  <si>
    <t xml:space="preserve">Grupo 100: Servicios No Personales </t>
  </si>
  <si>
    <t>Grupo 200: Materiales y Suministros</t>
  </si>
  <si>
    <t>Grupo 300: Propiedad, Planta, Equipo e Intangible</t>
  </si>
  <si>
    <t xml:space="preserve">Grupo 400: Transferencias Corrientes </t>
  </si>
  <si>
    <t>030000 Orden Público y Seguridad Ciudadana STCNS</t>
  </si>
  <si>
    <t xml:space="preserve">SERVICIOS PERSONALES, TÉCNICOS Y PROFESIONALES </t>
  </si>
  <si>
    <t xml:space="preserve">PROGRAMAS PRESPUPUESTARIOS </t>
  </si>
  <si>
    <t>Estudios Estratégicos en Seguridad</t>
  </si>
  <si>
    <t xml:space="preserve">Inspectoría General del Sistema Nacional de Seguridad </t>
  </si>
  <si>
    <t>PRESUPUESTO VIGENTE</t>
  </si>
  <si>
    <t>PRESUPUESTO EJECUTADO</t>
  </si>
  <si>
    <t>PORCENTAJE DE EJECUCIÓN</t>
  </si>
  <si>
    <t>PRINCIPALES AVANCES O LOGROS MES DE JUNIO 2025</t>
  </si>
  <si>
    <t>STCNS</t>
  </si>
  <si>
    <t>INEES</t>
  </si>
  <si>
    <t>IGSNS</t>
  </si>
  <si>
    <t>Personal Permanente 022</t>
  </si>
  <si>
    <t xml:space="preserve">TABLERO DE RENDICIÓN DE CUENTAS </t>
  </si>
  <si>
    <t>Servicios técnicos o Profesionales 029</t>
  </si>
  <si>
    <t>Servicios técnicos o  Profesionales 18</t>
  </si>
  <si>
    <t>PROGRAMA 67</t>
  </si>
  <si>
    <t>PROGRAMA 68</t>
  </si>
  <si>
    <t>PROGRAMA 69</t>
  </si>
  <si>
    <t>Inspector General, Inspectoría General del Sistema Nacional de Seguridad</t>
  </si>
  <si>
    <t>Fortalecimiento y Apoyo al Sistema Nacional de Seguridad</t>
  </si>
  <si>
    <t>Dr. Carlos Humberto Castellanos Morales</t>
  </si>
  <si>
    <t>Región 1: Metropolitana</t>
  </si>
  <si>
    <t xml:space="preserve"> VIGENTE</t>
  </si>
  <si>
    <t>EJECUTADO</t>
  </si>
  <si>
    <t xml:space="preserve">VIGENTE </t>
  </si>
  <si>
    <t>SERVIDORES PÚBLICOS RESPONSABLES</t>
  </si>
  <si>
    <t>Vigente</t>
  </si>
  <si>
    <t>Ejecutado</t>
  </si>
  <si>
    <t>Gestión de Presupuesto por Mes
% Ejecución</t>
  </si>
  <si>
    <t>Porcentaje de Ejecución</t>
  </si>
  <si>
    <t>Personal 011 y 022</t>
  </si>
  <si>
    <t>GESTIÓN DE PRESUPUESTO</t>
  </si>
  <si>
    <t>SECRETARÍA TÉCNICA DEL CONSEJO NACIONAL DE SEGURIDAD (Programa 67)</t>
  </si>
  <si>
    <t>INSTITUTO NACIONAL DE ESTUDIOS ESTRATÉGICOS EN SEGURIDAD (Programa 68)</t>
  </si>
  <si>
    <t>INSPECTORÍA GENERAL DEL SISTEMA NACIONAL DE SEGURIDAD (Programa 69)</t>
  </si>
  <si>
    <t>Presupuesto Inicial Vigente INEES 2025</t>
  </si>
  <si>
    <t>Presupuesto Inicial Vigente IGSNS 2025</t>
  </si>
  <si>
    <t>Presupuesto para pago de salarios y honorarios STCNS 2025</t>
  </si>
  <si>
    <t>Presupuesto para pago de salarios y honorarios INEES 2025</t>
  </si>
  <si>
    <t>Presupuesto para pago de salarios y honorarios IGSNS 2025</t>
  </si>
  <si>
    <t>Presupuesto Inicial Vigente STCNS 2025</t>
  </si>
  <si>
    <t>ACTUALIZADO DEL 01 AL 30 DE SEPTIEMBRE DEL 2025</t>
  </si>
  <si>
    <t>EJECUCIÓN PRESPUESTARIA POR GRUPO
DE GASTO,  SEPTIEMBRE 2025 
(Programas 67, 68 y 69)</t>
  </si>
  <si>
    <t>EJECUCIÓN PRESUPUESTARIA POR CLASIFICACIÓN GEOGRÁFICA 
SEPTIEMBRE 2025</t>
  </si>
  <si>
    <t>Porcentaje de Ejecución del mes de septiembre STCNS</t>
  </si>
  <si>
    <t>Porcentaje de Ejecución del mes de septiembre IGSNS</t>
  </si>
  <si>
    <t>Presupuesto ejecutado en  pago de salarios y honorarios  en septiembre STCNS</t>
  </si>
  <si>
    <t>Presupuesto ejecutado en  pago de salarios y honorarios en septiembre INEES</t>
  </si>
  <si>
    <t>Presupuesto ejecutado en  pago de salarios y honorarios en septiembre IGSNS</t>
  </si>
  <si>
    <t>EJECUCIÓN POR FINALIDAD 
SEPTIEMBRE 2025</t>
  </si>
  <si>
    <t>La Inspectoría General del Sistema Nacional de Seguridad fortaleció las capacidades del personal de la Inspectoría General del Ministerio de Gobernación mediante la conferencia “Elaboración de Instrumentos de Control”, desarrollada en modalidad teórico–práctica, promoviendo la eficiencia, la legalidad y la transparencia en la gestión pública.</t>
  </si>
  <si>
    <t>Acompañamiento y asesoría técnica en el proceso de actualización de la Política Nacional de Defensa en el Ministerio de la Defensa Nacional, esta actividad propicio la revisión del documento que será presentado al presidente de la república con el fin de seguir con su proceso de promulgación.</t>
  </si>
  <si>
    <t>Porcentaje de Ejecución  del mes de septiembre INEES</t>
  </si>
  <si>
    <t>Se desarrolló el Seminario “Del Plan a la acción: Indicadores para la evaluación de la Estrategia de Seguridad Democrática”, con la participación de más de 120 representantes de instituciones del SNS. Durante tres jornadas se fortalecieron capacidades técnicas en la construcción de fichas de indicadores, con el acompañamiento del INE y el CIEN, lo que permitirá dar seguimiento a los avances del PES 2O25—2O35 y garantizar una medición objetiva y transparente de los resultados en seguridad democrática.</t>
  </si>
  <si>
    <t>Se avanzó el Plan Petén, Ruta al Desarrollo I y II, mediante reuniones de seguimiento que consolidaron tres ejes prioritarios y establecieron mesas técnicas para formular el Plan de Acción Interinstitucional, fortaleciendo la gestión departamental y sentando bases para el desarrollo integral y la seguridad en la región.</t>
  </si>
  <si>
    <t>Se realizó la conferencia Desafíos del sistema educativo en el Marco de la Seguridad Pública en la Escuela de Especialidades de Policía Nacional Civil</t>
  </si>
  <si>
    <t>Presupuesto Ejecutado durante el mes de septiembre STCNS</t>
  </si>
  <si>
    <t>Presupuesto Ejecutado durante el mes de septiembre INEES</t>
  </si>
  <si>
    <t>Presupuesto Ejecutado durante el mes de septiembre IGSNS</t>
  </si>
  <si>
    <t>Porcentaje de ejecución en el pago de salarios y honorarios en septiembre STCNS</t>
  </si>
  <si>
    <t>Porcentaje de ejecución en el pago de salarios y honorarios en septiembre INEES</t>
  </si>
  <si>
    <t>Porcentaje de ejecución en el pago de salarios y honorarios en septiembre IGSNS</t>
  </si>
  <si>
    <t>PRINCIPALES AVANCES O LOGROS MES DE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</si>
</sst>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_-[$Q-100A]* #,##0.00_-;\-[$Q-100A]* #,##0.00_-;_-[$Q-100A]* &quot;-&quot;??_-;_-@_-"/>
    <numFmt numFmtId="165" formatCode="&quot;Q&quot;#,##0.00"/>
  </numFmts>
  <fonts count="13" x14ac:knownFonts="1">
    <font>
      <sz val="11"/>
      <color theme="1"/>
      <name val="Calibri"/>
      <family val="2"/>
      <scheme val="minor"/>
    </font>
    <font>
      <sz val="11"/>
      <color theme="1"/>
      <name val="Calibri"/>
      <family val="2"/>
      <scheme val="minor"/>
    </font>
    <font>
      <sz val="11"/>
      <color theme="0"/>
      <name val="Calibri"/>
      <family val="2"/>
      <scheme val="minor"/>
    </font>
    <font>
      <b/>
      <sz val="12"/>
      <color theme="0"/>
      <name val="Arial"/>
      <family val="2"/>
    </font>
    <font>
      <sz val="14"/>
      <color theme="0"/>
      <name val="Arial"/>
      <family val="2"/>
    </font>
    <font>
      <sz val="14"/>
      <color theme="1"/>
      <name val="Calibri"/>
      <family val="2"/>
      <scheme val="minor"/>
    </font>
    <font>
      <sz val="12"/>
      <color theme="1"/>
      <name val="Arial"/>
      <family val="2"/>
    </font>
    <font>
      <b/>
      <sz val="12"/>
      <color theme="1"/>
      <name val="Arial"/>
      <family val="2"/>
    </font>
    <font>
      <b/>
      <sz val="16"/>
      <color rgb="FF002060"/>
      <name val="Arial"/>
      <family val="2"/>
    </font>
    <font>
      <b/>
      <sz val="16"/>
      <color theme="4"/>
      <name val="Arial"/>
      <family val="2"/>
    </font>
    <font>
      <b/>
      <i/>
      <u/>
      <sz val="16"/>
      <color theme="9"/>
      <name val="Arial"/>
      <family val="2"/>
    </font>
    <font>
      <b/>
      <sz val="12"/>
      <name val="Arial"/>
      <family val="2"/>
    </font>
    <font>
      <sz val="12"/>
      <name val="Arial"/>
      <family val="2"/>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5"/>
        <bgColor indexed="64"/>
      </patternFill>
    </fill>
  </fills>
  <borders count="40">
    <border>
      <left/>
      <right/>
      <top/>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9">
    <xf numFmtId="0" fontId="0" fillId="0" borderId="0" xfId="0"/>
    <xf numFmtId="0" fontId="0" fillId="2" borderId="0" xfId="0" applyFill="1"/>
    <xf numFmtId="0" fontId="2" fillId="2" borderId="0" xfId="0" applyFont="1" applyFill="1"/>
    <xf numFmtId="0" fontId="3" fillId="2" borderId="0" xfId="0" applyFont="1" applyFill="1" applyAlignment="1">
      <alignment horizontal="center" vertical="center" wrapText="1"/>
    </xf>
    <xf numFmtId="0" fontId="5" fillId="2" borderId="0" xfId="0" applyFont="1" applyFill="1"/>
    <xf numFmtId="0" fontId="6" fillId="0" borderId="0" xfId="0" applyFont="1"/>
    <xf numFmtId="0" fontId="6" fillId="2" borderId="0" xfId="0" applyFont="1" applyFill="1"/>
    <xf numFmtId="164" fontId="6" fillId="4" borderId="19" xfId="0" applyNumberFormat="1" applyFont="1" applyFill="1" applyBorder="1" applyAlignment="1">
      <alignment vertical="center"/>
    </xf>
    <xf numFmtId="164" fontId="6" fillId="2" borderId="0" xfId="0" applyNumberFormat="1" applyFont="1" applyFill="1" applyAlignment="1">
      <alignment vertical="center"/>
    </xf>
    <xf numFmtId="164" fontId="6" fillId="2" borderId="0" xfId="0" applyNumberFormat="1" applyFont="1" applyFill="1" applyAlignment="1">
      <alignment horizontal="center" vertical="center"/>
    </xf>
    <xf numFmtId="164" fontId="6" fillId="4" borderId="25" xfId="0" applyNumberFormat="1" applyFont="1" applyFill="1" applyBorder="1" applyAlignment="1">
      <alignment horizontal="center" vertical="center"/>
    </xf>
    <xf numFmtId="164" fontId="6" fillId="4" borderId="19" xfId="0" applyNumberFormat="1" applyFont="1" applyFill="1" applyBorder="1" applyAlignment="1">
      <alignment horizontal="center" vertical="center"/>
    </xf>
    <xf numFmtId="0" fontId="6" fillId="0" borderId="3" xfId="0" applyFont="1" applyBorder="1"/>
    <xf numFmtId="0" fontId="6" fillId="0" borderId="9" xfId="0" applyFont="1" applyBorder="1"/>
    <xf numFmtId="164" fontId="6" fillId="2" borderId="19" xfId="0" applyNumberFormat="1" applyFont="1" applyFill="1" applyBorder="1" applyAlignment="1">
      <alignment vertical="center"/>
    </xf>
    <xf numFmtId="164" fontId="6" fillId="2" borderId="19" xfId="0" applyNumberFormat="1" applyFont="1" applyFill="1" applyBorder="1" applyAlignment="1">
      <alignment horizontal="center" vertical="center"/>
    </xf>
    <xf numFmtId="10" fontId="6" fillId="4" borderId="19" xfId="2" applyNumberFormat="1" applyFont="1" applyFill="1" applyBorder="1" applyAlignment="1">
      <alignment horizontal="center" vertical="center"/>
    </xf>
    <xf numFmtId="164" fontId="6" fillId="2" borderId="0" xfId="0" applyNumberFormat="1" applyFont="1" applyFill="1"/>
    <xf numFmtId="10" fontId="6" fillId="4" borderId="22" xfId="2" applyNumberFormat="1" applyFont="1" applyFill="1" applyBorder="1" applyAlignment="1">
      <alignment horizontal="center" vertical="center"/>
    </xf>
    <xf numFmtId="0" fontId="3" fillId="2" borderId="0" xfId="0" applyFont="1" applyFill="1" applyAlignment="1">
      <alignment vertical="center" wrapText="1"/>
    </xf>
    <xf numFmtId="0" fontId="7" fillId="0" borderId="19" xfId="0" applyFont="1" applyBorder="1" applyAlignment="1">
      <alignment horizontal="center" vertical="center"/>
    </xf>
    <xf numFmtId="0" fontId="6" fillId="0" borderId="19" xfId="0" applyFont="1" applyBorder="1" applyAlignment="1">
      <alignment horizontal="center" vertical="center"/>
    </xf>
    <xf numFmtId="0" fontId="6" fillId="0" borderId="0" xfId="0" applyFont="1" applyAlignment="1">
      <alignment vertical="center" wrapText="1"/>
    </xf>
    <xf numFmtId="0" fontId="7" fillId="0" borderId="22" xfId="0" applyFont="1" applyBorder="1" applyAlignment="1">
      <alignment horizontal="center" vertical="center"/>
    </xf>
    <xf numFmtId="0" fontId="3" fillId="5" borderId="18" xfId="0" applyFont="1" applyFill="1" applyBorder="1" applyAlignment="1">
      <alignment horizontal="center" vertical="center"/>
    </xf>
    <xf numFmtId="0" fontId="7" fillId="4" borderId="19" xfId="0" applyFont="1" applyFill="1" applyBorder="1" applyAlignment="1">
      <alignment horizontal="justify" vertical="center"/>
    </xf>
    <xf numFmtId="0" fontId="3" fillId="5" borderId="20" xfId="0" applyFont="1" applyFill="1" applyBorder="1" applyAlignment="1">
      <alignment horizontal="center" vertical="center"/>
    </xf>
    <xf numFmtId="0" fontId="7" fillId="0" borderId="26" xfId="0" applyFont="1" applyBorder="1" applyAlignment="1">
      <alignment horizontal="justify" vertical="center" wrapText="1"/>
    </xf>
    <xf numFmtId="164" fontId="0" fillId="0" borderId="0" xfId="0" applyNumberFormat="1"/>
    <xf numFmtId="44" fontId="6" fillId="2" borderId="18" xfId="1" applyFont="1" applyFill="1" applyBorder="1" applyAlignment="1">
      <alignment horizontal="center" vertical="center" wrapText="1"/>
    </xf>
    <xf numFmtId="165" fontId="6" fillId="2" borderId="11" xfId="1" applyNumberFormat="1" applyFont="1" applyFill="1" applyBorder="1" applyAlignment="1">
      <alignment horizontal="center" vertical="center" wrapText="1"/>
    </xf>
    <xf numFmtId="10" fontId="6" fillId="2" borderId="30" xfId="2" applyNumberFormat="1" applyFont="1" applyFill="1" applyBorder="1" applyAlignment="1">
      <alignment horizontal="center"/>
    </xf>
    <xf numFmtId="44" fontId="6" fillId="2" borderId="20" xfId="1" applyFont="1" applyFill="1" applyBorder="1" applyAlignment="1">
      <alignment horizontal="center" vertical="center" wrapText="1"/>
    </xf>
    <xf numFmtId="165" fontId="6" fillId="2" borderId="21" xfId="1" applyNumberFormat="1" applyFont="1" applyFill="1" applyBorder="1" applyAlignment="1">
      <alignment horizontal="center" vertical="center" wrapText="1"/>
    </xf>
    <xf numFmtId="44" fontId="6" fillId="4" borderId="31" xfId="0" applyNumberFormat="1" applyFont="1" applyFill="1" applyBorder="1" applyAlignment="1">
      <alignment horizontal="center"/>
    </xf>
    <xf numFmtId="10" fontId="6" fillId="4" borderId="0" xfId="2" applyNumberFormat="1" applyFont="1" applyFill="1" applyAlignment="1">
      <alignment horizontal="center"/>
    </xf>
    <xf numFmtId="0" fontId="3" fillId="3" borderId="3" xfId="0" applyFont="1" applyFill="1" applyBorder="1" applyAlignment="1">
      <alignment vertical="center" wrapText="1"/>
    </xf>
    <xf numFmtId="0" fontId="3" fillId="3" borderId="9" xfId="0" applyFont="1" applyFill="1" applyBorder="1" applyAlignment="1">
      <alignment vertical="center" wrapText="1"/>
    </xf>
    <xf numFmtId="165" fontId="6" fillId="4" borderId="21" xfId="1" applyNumberFormat="1" applyFont="1" applyFill="1" applyBorder="1" applyAlignment="1">
      <alignment horizontal="center" vertical="center" wrapText="1"/>
    </xf>
    <xf numFmtId="10" fontId="6" fillId="2" borderId="22" xfId="2" applyNumberFormat="1" applyFont="1" applyFill="1" applyBorder="1" applyAlignment="1">
      <alignment horizontal="center"/>
    </xf>
    <xf numFmtId="44" fontId="0" fillId="0" borderId="0" xfId="0" applyNumberFormat="1"/>
    <xf numFmtId="0" fontId="3" fillId="5" borderId="23" xfId="0" applyFont="1" applyFill="1" applyBorder="1" applyAlignment="1">
      <alignment horizontal="center" vertical="center"/>
    </xf>
    <xf numFmtId="0" fontId="7" fillId="4" borderId="25" xfId="0" applyFont="1" applyFill="1" applyBorder="1" applyAlignment="1">
      <alignment horizontal="justify" vertical="center" wrapText="1"/>
    </xf>
    <xf numFmtId="10" fontId="6" fillId="2" borderId="30" xfId="2" applyNumberFormat="1" applyFont="1" applyFill="1" applyBorder="1" applyAlignment="1">
      <alignment horizontal="center" vertical="center"/>
    </xf>
    <xf numFmtId="0" fontId="6" fillId="2" borderId="0" xfId="0" applyFont="1" applyFill="1" applyAlignment="1">
      <alignment vertical="center"/>
    </xf>
    <xf numFmtId="0" fontId="6" fillId="0" borderId="0" xfId="0" applyFont="1" applyAlignment="1">
      <alignment vertical="center"/>
    </xf>
    <xf numFmtId="10" fontId="6" fillId="2" borderId="22" xfId="2" applyNumberFormat="1" applyFont="1" applyFill="1" applyBorder="1" applyAlignment="1">
      <alignment horizontal="center" vertical="center"/>
    </xf>
    <xf numFmtId="0" fontId="3" fillId="3" borderId="35" xfId="0" applyFont="1" applyFill="1" applyBorder="1" applyAlignment="1">
      <alignment vertical="center" wrapText="1"/>
    </xf>
    <xf numFmtId="0" fontId="3" fillId="3" borderId="33" xfId="0" applyFont="1" applyFill="1" applyBorder="1" applyAlignment="1">
      <alignment horizontal="center" vertical="center" wrapText="1"/>
    </xf>
    <xf numFmtId="0" fontId="4" fillId="2" borderId="0" xfId="0" applyFont="1" applyFill="1" applyAlignment="1">
      <alignment vertical="center"/>
    </xf>
    <xf numFmtId="10" fontId="7" fillId="7" borderId="8" xfId="2" applyNumberFormat="1" applyFont="1" applyFill="1" applyBorder="1" applyAlignment="1">
      <alignment horizontal="center" vertical="center"/>
    </xf>
    <xf numFmtId="0" fontId="0" fillId="0" borderId="0" xfId="0" applyAlignment="1">
      <alignment wrapText="1"/>
    </xf>
    <xf numFmtId="10" fontId="0" fillId="0" borderId="0" xfId="2" applyNumberFormat="1" applyFont="1"/>
    <xf numFmtId="0" fontId="0" fillId="0" borderId="0" xfId="0" applyAlignment="1">
      <alignment horizontal="center" vertical="center"/>
    </xf>
    <xf numFmtId="0" fontId="0" fillId="0" borderId="0" xfId="0" applyAlignment="1">
      <alignment horizontal="center" vertical="center" wrapText="1"/>
    </xf>
    <xf numFmtId="10" fontId="0" fillId="0" borderId="0" xfId="2" applyNumberFormat="1" applyFont="1" applyAlignment="1">
      <alignment horizontal="center" vertical="center"/>
    </xf>
    <xf numFmtId="10" fontId="0" fillId="0" borderId="0" xfId="2" applyNumberFormat="1" applyFont="1" applyAlignment="1">
      <alignment horizontal="center"/>
    </xf>
    <xf numFmtId="165" fontId="0" fillId="0" borderId="0" xfId="0" applyNumberFormat="1" applyAlignment="1">
      <alignment horizontal="center" vertical="center"/>
    </xf>
    <xf numFmtId="165" fontId="0" fillId="0" borderId="0" xfId="0" applyNumberFormat="1"/>
    <xf numFmtId="44" fontId="0" fillId="0" borderId="0" xfId="1" applyFont="1" applyAlignment="1">
      <alignment horizontal="center" vertical="center"/>
    </xf>
    <xf numFmtId="44" fontId="0" fillId="0" borderId="0" xfId="1" applyFont="1"/>
    <xf numFmtId="10" fontId="0" fillId="0" borderId="0" xfId="0" applyNumberFormat="1"/>
    <xf numFmtId="0" fontId="11" fillId="2" borderId="2" xfId="0" applyFont="1" applyFill="1" applyBorder="1" applyAlignment="1">
      <alignment horizontal="center" vertical="center"/>
    </xf>
    <xf numFmtId="0" fontId="11" fillId="2" borderId="19" xfId="0" applyFont="1" applyFill="1" applyBorder="1" applyAlignment="1">
      <alignment horizontal="center" vertical="center"/>
    </xf>
    <xf numFmtId="0" fontId="7" fillId="0" borderId="25" xfId="0" applyFont="1" applyBorder="1" applyAlignment="1">
      <alignment horizontal="center" vertical="center"/>
    </xf>
    <xf numFmtId="0" fontId="7" fillId="2" borderId="25" xfId="0" applyFont="1" applyFill="1" applyBorder="1" applyAlignment="1">
      <alignment horizontal="center" vertical="center"/>
    </xf>
    <xf numFmtId="0" fontId="12" fillId="0" borderId="18" xfId="0" applyFont="1" applyBorder="1" applyAlignment="1">
      <alignment horizontal="justify" vertical="center" wrapText="1"/>
    </xf>
    <xf numFmtId="0" fontId="12" fillId="0" borderId="11" xfId="0" applyFont="1" applyBorder="1" applyAlignment="1">
      <alignment horizontal="justify" vertical="center" wrapText="1"/>
    </xf>
    <xf numFmtId="0" fontId="12" fillId="0" borderId="19" xfId="0" applyFont="1" applyBorder="1" applyAlignment="1">
      <alignment horizontal="justify" vertical="center" wrapText="1"/>
    </xf>
    <xf numFmtId="0" fontId="12" fillId="4" borderId="18" xfId="0" applyFont="1" applyFill="1" applyBorder="1" applyAlignment="1">
      <alignment horizontal="justify" vertical="center" wrapText="1"/>
    </xf>
    <xf numFmtId="0" fontId="12" fillId="4" borderId="11" xfId="0" applyFont="1" applyFill="1" applyBorder="1" applyAlignment="1">
      <alignment horizontal="justify" vertical="center" wrapText="1"/>
    </xf>
    <xf numFmtId="0" fontId="12" fillId="4" borderId="19" xfId="0" applyFont="1" applyFill="1" applyBorder="1" applyAlignment="1">
      <alignment horizontal="justify" vertical="center" wrapText="1"/>
    </xf>
    <xf numFmtId="0" fontId="7" fillId="0" borderId="18" xfId="0" applyFont="1" applyBorder="1" applyAlignment="1">
      <alignment horizontal="center" vertical="center"/>
    </xf>
    <xf numFmtId="0" fontId="7" fillId="0" borderId="11" xfId="0" applyFont="1" applyBorder="1" applyAlignment="1">
      <alignment horizontal="center" vertical="center"/>
    </xf>
    <xf numFmtId="44" fontId="6" fillId="4" borderId="6" xfId="0" applyNumberFormat="1" applyFont="1" applyFill="1" applyBorder="1" applyAlignment="1">
      <alignment horizontal="center" vertical="center"/>
    </xf>
    <xf numFmtId="0" fontId="6" fillId="4" borderId="7" xfId="0" applyFont="1" applyFill="1" applyBorder="1" applyAlignment="1">
      <alignment horizontal="center" vertical="center"/>
    </xf>
    <xf numFmtId="165" fontId="6" fillId="4" borderId="38" xfId="1" applyNumberFormat="1" applyFont="1" applyFill="1" applyBorder="1" applyAlignment="1">
      <alignment horizontal="center" vertical="center" wrapTex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3" fillId="5" borderId="18" xfId="0" applyFont="1" applyFill="1" applyBorder="1" applyAlignment="1">
      <alignment horizontal="center" vertical="center"/>
    </xf>
    <xf numFmtId="0" fontId="3" fillId="5" borderId="37" xfId="0" applyFont="1" applyFill="1" applyBorder="1" applyAlignment="1">
      <alignment horizontal="center" vertical="center"/>
    </xf>
    <xf numFmtId="0" fontId="7" fillId="4" borderId="36" xfId="0" applyFont="1" applyFill="1" applyBorder="1" applyAlignment="1">
      <alignment horizontal="justify" vertical="center" wrapText="1"/>
    </xf>
    <xf numFmtId="0" fontId="7" fillId="4" borderId="39" xfId="0" applyFont="1" applyFill="1" applyBorder="1" applyAlignment="1">
      <alignment horizontal="justify"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6" fillId="4" borderId="17" xfId="0" applyFont="1" applyFill="1" applyBorder="1" applyAlignment="1">
      <alignment horizontal="center" vertical="center" wrapText="1"/>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9" xfId="0" applyFont="1" applyFill="1" applyBorder="1" applyAlignment="1">
      <alignment horizontal="center" vertical="center" wrapText="1"/>
    </xf>
    <xf numFmtId="44" fontId="6" fillId="2" borderId="18" xfId="1" applyFont="1" applyFill="1" applyBorder="1" applyAlignment="1">
      <alignment horizontal="center" vertical="center" wrapText="1"/>
    </xf>
    <xf numFmtId="44" fontId="6" fillId="2" borderId="11" xfId="1" applyFont="1" applyFill="1" applyBorder="1" applyAlignment="1">
      <alignment horizontal="center" vertical="center" wrapText="1"/>
    </xf>
    <xf numFmtId="44" fontId="6" fillId="2" borderId="20" xfId="1" applyFont="1" applyFill="1" applyBorder="1" applyAlignment="1">
      <alignment horizontal="center" vertical="center" wrapText="1"/>
    </xf>
    <xf numFmtId="44" fontId="6" fillId="2" borderId="21" xfId="1" applyFont="1" applyFill="1" applyBorder="1" applyAlignment="1">
      <alignment horizontal="center" vertical="center" wrapText="1"/>
    </xf>
    <xf numFmtId="165" fontId="6" fillId="2" borderId="11" xfId="1" applyNumberFormat="1" applyFont="1" applyFill="1" applyBorder="1" applyAlignment="1">
      <alignment horizontal="center" vertical="center" wrapText="1"/>
    </xf>
    <xf numFmtId="165" fontId="6" fillId="2" borderId="21" xfId="1" applyNumberFormat="1" applyFont="1" applyFill="1" applyBorder="1" applyAlignment="1">
      <alignment horizontal="center" vertical="center" wrapText="1"/>
    </xf>
    <xf numFmtId="0" fontId="3" fillId="3" borderId="0" xfId="0" applyFont="1" applyFill="1" applyAlignment="1">
      <alignment horizontal="center" vertical="center" wrapText="1"/>
    </xf>
    <xf numFmtId="0" fontId="7" fillId="4" borderId="18" xfId="0" applyFont="1" applyFill="1" applyBorder="1" applyAlignment="1">
      <alignment horizontal="justify" vertical="center" wrapText="1"/>
    </xf>
    <xf numFmtId="0" fontId="7" fillId="4" borderId="11" xfId="0" applyFont="1" applyFill="1" applyBorder="1" applyAlignment="1">
      <alignment horizontal="justify" vertical="center" wrapText="1"/>
    </xf>
    <xf numFmtId="0" fontId="3" fillId="3" borderId="32"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7" fillId="4" borderId="20" xfId="0" applyFont="1" applyFill="1" applyBorder="1" applyAlignment="1">
      <alignment horizontal="justify" vertical="center" wrapText="1"/>
    </xf>
    <xf numFmtId="0" fontId="7" fillId="4" borderId="21" xfId="0" applyFont="1" applyFill="1" applyBorder="1" applyAlignment="1">
      <alignment horizontal="justify" vertical="center" wrapText="1"/>
    </xf>
    <xf numFmtId="10" fontId="6" fillId="4" borderId="19" xfId="2" applyNumberFormat="1" applyFont="1" applyFill="1" applyBorder="1" applyAlignment="1">
      <alignment horizontal="center" vertical="center"/>
    </xf>
    <xf numFmtId="10" fontId="6" fillId="4" borderId="22" xfId="2" applyNumberFormat="1" applyFont="1" applyFill="1" applyBorder="1" applyAlignment="1">
      <alignment horizontal="center" vertical="center"/>
    </xf>
    <xf numFmtId="0" fontId="2" fillId="2" borderId="0" xfId="0" applyFont="1" applyFill="1" applyAlignment="1">
      <alignment horizontal="center"/>
    </xf>
    <xf numFmtId="0" fontId="7" fillId="0" borderId="1"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29" xfId="0" applyFont="1" applyFill="1" applyBorder="1" applyAlignment="1">
      <alignment horizontal="center" vertical="center" wrapText="1"/>
    </xf>
    <xf numFmtId="44" fontId="3" fillId="2" borderId="0" xfId="1" applyFont="1" applyFill="1" applyAlignment="1">
      <alignment horizontal="center" wrapText="1"/>
    </xf>
    <xf numFmtId="0" fontId="2" fillId="2" borderId="0" xfId="0" applyFont="1" applyFill="1" applyAlignment="1">
      <alignment horizontal="center" wrapTex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3" fillId="3" borderId="1" xfId="0" applyFont="1" applyFill="1" applyBorder="1" applyAlignment="1">
      <alignment horizontal="center" vertical="center"/>
    </xf>
    <xf numFmtId="0" fontId="3" fillId="3" borderId="8" xfId="0" applyFont="1" applyFill="1" applyBorder="1" applyAlignment="1">
      <alignment horizontal="center" vertical="center"/>
    </xf>
    <xf numFmtId="0" fontId="7" fillId="0" borderId="4" xfId="0" applyFont="1" applyBorder="1" applyAlignment="1">
      <alignment horizontal="center" vertical="center" wrapText="1"/>
    </xf>
    <xf numFmtId="0" fontId="6" fillId="4" borderId="14" xfId="0" applyFont="1" applyFill="1" applyBorder="1" applyAlignment="1">
      <alignment horizontal="center" vertical="center" wrapText="1"/>
    </xf>
    <xf numFmtId="0" fontId="7" fillId="2" borderId="18" xfId="0" applyFont="1" applyFill="1" applyBorder="1" applyAlignment="1">
      <alignment horizontal="justify" vertical="center" wrapText="1"/>
    </xf>
    <xf numFmtId="0" fontId="7" fillId="2" borderId="11" xfId="0" applyFont="1" applyFill="1" applyBorder="1" applyAlignment="1">
      <alignment horizontal="justify" vertical="center" wrapText="1"/>
    </xf>
    <xf numFmtId="0" fontId="3" fillId="3" borderId="11" xfId="0" applyFont="1" applyFill="1" applyBorder="1" applyAlignment="1">
      <alignment horizontal="center" vertical="center" wrapText="1"/>
    </xf>
    <xf numFmtId="0" fontId="7" fillId="0" borderId="18" xfId="0" applyFont="1" applyBorder="1" applyAlignment="1">
      <alignment horizontal="justify" vertical="center" wrapText="1"/>
    </xf>
    <xf numFmtId="0" fontId="7" fillId="0" borderId="11" xfId="0" applyFont="1" applyBorder="1" applyAlignment="1">
      <alignment horizontal="justify" vertical="center" wrapText="1"/>
    </xf>
    <xf numFmtId="0" fontId="7" fillId="0" borderId="11" xfId="0" applyFont="1" applyBorder="1" applyAlignment="1">
      <alignment horizontal="center" vertical="center" wrapText="1"/>
    </xf>
    <xf numFmtId="164" fontId="6" fillId="4" borderId="11" xfId="0" applyNumberFormat="1" applyFont="1" applyFill="1" applyBorder="1" applyAlignment="1">
      <alignment horizontal="center" vertical="center"/>
    </xf>
    <xf numFmtId="0" fontId="6" fillId="0" borderId="0" xfId="0" applyFont="1" applyAlignment="1">
      <alignment horizontal="center"/>
    </xf>
    <xf numFmtId="0" fontId="12" fillId="4" borderId="20" xfId="0" applyFont="1" applyFill="1" applyBorder="1" applyAlignment="1">
      <alignment horizontal="justify" vertical="center" wrapText="1"/>
    </xf>
    <xf numFmtId="0" fontId="12" fillId="4" borderId="21" xfId="0" applyFont="1" applyFill="1" applyBorder="1" applyAlignment="1">
      <alignment horizontal="justify" vertical="center" wrapText="1"/>
    </xf>
    <xf numFmtId="0" fontId="12" fillId="4" borderId="22" xfId="0" applyFont="1" applyFill="1" applyBorder="1" applyAlignment="1">
      <alignment horizontal="justify" vertical="center" wrapText="1"/>
    </xf>
    <xf numFmtId="0" fontId="7" fillId="0" borderId="19" xfId="0" applyFont="1" applyBorder="1" applyAlignment="1">
      <alignment horizontal="center" vertical="center"/>
    </xf>
    <xf numFmtId="0" fontId="7" fillId="0" borderId="22" xfId="0" applyFont="1" applyBorder="1" applyAlignment="1">
      <alignment horizontal="center" vertical="center"/>
    </xf>
    <xf numFmtId="0" fontId="8" fillId="2" borderId="0" xfId="0" applyFont="1" applyFill="1" applyAlignment="1">
      <alignment horizontal="center" vertical="center" wrapText="1"/>
    </xf>
    <xf numFmtId="0" fontId="10" fillId="2" borderId="0" xfId="0" applyFont="1" applyFill="1" applyAlignment="1">
      <alignment horizontal="center" vertical="center" wrapText="1"/>
    </xf>
    <xf numFmtId="0" fontId="9" fillId="2" borderId="0" xfId="0" applyFont="1" applyFill="1" applyAlignment="1">
      <alignment horizontal="center" vertical="center" wrapText="1"/>
    </xf>
    <xf numFmtId="0" fontId="7" fillId="4" borderId="23" xfId="0" applyFont="1" applyFill="1" applyBorder="1" applyAlignment="1">
      <alignment horizontal="justify" vertical="center" wrapText="1"/>
    </xf>
    <xf numFmtId="0" fontId="7" fillId="4" borderId="24" xfId="0" applyFont="1" applyFill="1" applyBorder="1" applyAlignment="1">
      <alignment horizontal="justify" vertical="center" wrapText="1"/>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GT" b="1"/>
              <a:t>Resumen de Ejecución</a:t>
            </a:r>
          </a:p>
        </c:rich>
      </c:tx>
      <c:layout>
        <c:manualLayout>
          <c:xMode val="edge"/>
          <c:yMode val="edge"/>
          <c:x val="0.18268974927754197"/>
          <c:y val="3.477550955282741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title>
    <c:autoTitleDeleted val="0"/>
    <c:plotArea>
      <c:layout/>
      <c:barChart>
        <c:barDir val="col"/>
        <c:grouping val="clustered"/>
        <c:varyColors val="0"/>
        <c:ser>
          <c:idx val="0"/>
          <c:order val="0"/>
          <c:tx>
            <c:strRef>
              <c:f>Hoja2!$H$3</c:f>
              <c:strCache>
                <c:ptCount val="1"/>
                <c:pt idx="0">
                  <c:v>VIGENTE </c:v>
                </c:pt>
              </c:strCache>
            </c:strRef>
          </c:tx>
          <c:spPr>
            <a:solidFill>
              <a:schemeClr val="accent1"/>
            </a:solidFill>
            <a:ln>
              <a:noFill/>
            </a:ln>
            <a:effectLst/>
          </c:spPr>
          <c:invertIfNegative val="0"/>
          <c:dLbls>
            <c:dLbl>
              <c:idx val="0"/>
              <c:layout>
                <c:manualLayout>
                  <c:x val="-4.5977011494252873E-3"/>
                  <c:y val="7.1197411003236274E-2"/>
                </c:manualLayout>
              </c:layout>
              <c:showLegendKey val="0"/>
              <c:showVal val="1"/>
              <c:showCatName val="0"/>
              <c:showSerName val="0"/>
              <c:showPercent val="0"/>
              <c:showBubbleSize val="0"/>
              <c:extLst>
                <c:ext xmlns:c15="http://schemas.microsoft.com/office/drawing/2012/chart" uri="{CE6537A1-D6FC-4f65-9D91-7224C49458BB}">
                  <c15:layout>
                    <c:manualLayout>
                      <c:w val="0.53951706036745406"/>
                      <c:h val="0.23919119333384298"/>
                    </c:manualLayout>
                  </c15:layout>
                </c:ext>
                <c:ext xmlns:c16="http://schemas.microsoft.com/office/drawing/2014/chart" uri="{C3380CC4-5D6E-409C-BE32-E72D297353CC}">
                  <c16:uniqueId val="{00000000-C096-4DB6-9C97-A034001242D3}"/>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Hoja2!$I$3</c:f>
              <c:numCache>
                <c:formatCode>_("Q"* #,##0.00_);_("Q"* \(#,##0.00\);_("Q"* "-"??_);_(@_)</c:formatCode>
                <c:ptCount val="1"/>
                <c:pt idx="0">
                  <c:v>31000000</c:v>
                </c:pt>
              </c:numCache>
            </c:numRef>
          </c:val>
          <c:extLst>
            <c:ext xmlns:c16="http://schemas.microsoft.com/office/drawing/2014/chart" uri="{C3380CC4-5D6E-409C-BE32-E72D297353CC}">
              <c16:uniqueId val="{00000001-C096-4DB6-9C97-A034001242D3}"/>
            </c:ext>
          </c:extLst>
        </c:ser>
        <c:ser>
          <c:idx val="1"/>
          <c:order val="1"/>
          <c:tx>
            <c:strRef>
              <c:f>Hoja2!$H$4</c:f>
              <c:strCache>
                <c:ptCount val="1"/>
                <c:pt idx="0">
                  <c:v>EJECUTADO</c:v>
                </c:pt>
              </c:strCache>
            </c:strRef>
          </c:tx>
          <c:spPr>
            <a:solidFill>
              <a:schemeClr val="accent2"/>
            </a:solidFill>
            <a:ln>
              <a:noFill/>
            </a:ln>
            <a:effectLst/>
          </c:spPr>
          <c:invertIfNegative val="0"/>
          <c:dLbls>
            <c:dLbl>
              <c:idx val="0"/>
              <c:layout>
                <c:manualLayout>
                  <c:x val="1.5187506740333694E-2"/>
                  <c:y val="9.0008735413038235E-2"/>
                </c:manualLayout>
              </c:layout>
              <c:showLegendKey val="0"/>
              <c:showVal val="1"/>
              <c:showCatName val="0"/>
              <c:showSerName val="0"/>
              <c:showPercent val="0"/>
              <c:showBubbleSize val="0"/>
              <c:extLst>
                <c:ext xmlns:c15="http://schemas.microsoft.com/office/drawing/2012/chart" uri="{CE6537A1-D6FC-4f65-9D91-7224C49458BB}">
                  <c15:layout>
                    <c:manualLayout>
                      <c:w val="0.50733315232147702"/>
                      <c:h val="0.23271870142445786"/>
                    </c:manualLayout>
                  </c15:layout>
                </c:ext>
                <c:ext xmlns:c16="http://schemas.microsoft.com/office/drawing/2014/chart" uri="{C3380CC4-5D6E-409C-BE32-E72D297353CC}">
                  <c16:uniqueId val="{00000002-C096-4DB6-9C97-A034001242D3}"/>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Hoja2!$I$4</c:f>
              <c:numCache>
                <c:formatCode>_("Q"* #,##0.00_);_("Q"* \(#,##0.00\);_("Q"* "-"??_);_(@_)</c:formatCode>
                <c:ptCount val="1"/>
                <c:pt idx="0">
                  <c:v>21136928.109999999</c:v>
                </c:pt>
              </c:numCache>
            </c:numRef>
          </c:val>
          <c:extLst>
            <c:ext xmlns:c16="http://schemas.microsoft.com/office/drawing/2014/chart" uri="{C3380CC4-5D6E-409C-BE32-E72D297353CC}">
              <c16:uniqueId val="{00000003-C096-4DB6-9C97-A034001242D3}"/>
            </c:ext>
          </c:extLst>
        </c:ser>
        <c:dLbls>
          <c:showLegendKey val="0"/>
          <c:showVal val="0"/>
          <c:showCatName val="0"/>
          <c:showSerName val="0"/>
          <c:showPercent val="0"/>
          <c:showBubbleSize val="0"/>
        </c:dLbls>
        <c:gapWidth val="182"/>
        <c:axId val="535473311"/>
        <c:axId val="535468511"/>
      </c:barChart>
      <c:catAx>
        <c:axId val="535473311"/>
        <c:scaling>
          <c:orientation val="minMax"/>
        </c:scaling>
        <c:delete val="1"/>
        <c:axPos val="b"/>
        <c:majorTickMark val="none"/>
        <c:minorTickMark val="none"/>
        <c:tickLblPos val="nextTo"/>
        <c:crossAx val="535468511"/>
        <c:crossesAt val="0"/>
        <c:auto val="1"/>
        <c:lblAlgn val="ctr"/>
        <c:lblOffset val="100"/>
        <c:noMultiLvlLbl val="0"/>
      </c:catAx>
      <c:valAx>
        <c:axId val="535468511"/>
        <c:scaling>
          <c:orientation val="minMax"/>
        </c:scaling>
        <c:delete val="1"/>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none"/>
        <c:minorTickMark val="none"/>
        <c:tickLblPos val="nextTo"/>
        <c:crossAx val="5354733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solidFill>
      <a:round/>
    </a:ln>
    <a:effectLst/>
  </c:spPr>
  <c:txPr>
    <a:bodyPr/>
    <a:lstStyle/>
    <a:p>
      <a:pPr>
        <a:defRPr>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8612286456841568"/>
          <c:y val="1.979087858570141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Hoja2!$D$41</c:f>
              <c:strCache>
                <c:ptCount val="1"/>
                <c:pt idx="0">
                  <c:v>Gestión de Presupuesto por Mes
% Ejecución</c:v>
                </c:pt>
              </c:strCache>
            </c:strRef>
          </c:tx>
          <c:explosion val="1"/>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EC14-454C-8E92-E231AF0EF897}"/>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EC14-454C-8E92-E231AF0EF897}"/>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EC14-454C-8E92-E231AF0EF897}"/>
              </c:ext>
            </c:extLst>
          </c:dPt>
          <c:dLbls>
            <c:dLbl>
              <c:idx val="0"/>
              <c:tx>
                <c:rich>
                  <a:bodyPr/>
                  <a:lstStyle/>
                  <a:p>
                    <a:fld id="{01F997D1-D7FE-4002-BFDC-4476B3338831}" type="CELLRANGE">
                      <a:rPr lang="en-US" baseline="0"/>
                      <a:pPr/>
                      <a:t>[CELLRANGE]</a:t>
                    </a:fld>
                    <a:r>
                      <a:rPr lang="en-US" baseline="0"/>
                      <a:t>
</a:t>
                    </a:r>
                    <a:fld id="{8F878268-3794-4EB9-B6E0-05A35F425E04}" type="CATEGORYNAME">
                      <a:rPr lang="en-US" baseline="0"/>
                      <a:pPr/>
                      <a:t>[NOMBRE DE CATEGORÍA]</a:t>
                    </a:fld>
                    <a:r>
                      <a:rPr lang="en-US" baseline="0"/>
                      <a:t>
</a:t>
                    </a:r>
                    <a:fld id="{72F6A88C-698D-44FB-BBA2-8335789712C1}" type="VALUE">
                      <a:rPr lang="en-US" baseline="0"/>
                      <a:pPr/>
                      <a:t>[VALOR]</a:t>
                    </a:fld>
                    <a:endParaRPr lang="en-US" baseline="0"/>
                  </a:p>
                </c:rich>
              </c:tx>
              <c:dLblPos val="ctr"/>
              <c:showLegendKey val="0"/>
              <c:showVal val="1"/>
              <c:showCatName val="1"/>
              <c:showSerName val="0"/>
              <c:showPercent val="0"/>
              <c:showBubbleSize val="0"/>
              <c:separator>
</c:separator>
              <c:extLst>
                <c:ext xmlns:c15="http://schemas.microsoft.com/office/drawing/2012/chart" uri="{CE6537A1-D6FC-4f65-9D91-7224C49458BB}">
                  <c15:layout>
                    <c:manualLayout>
                      <c:w val="0.22128845163753277"/>
                      <c:h val="0.19759450171821305"/>
                    </c:manualLayout>
                  </c15:layout>
                  <c15:dlblFieldTable/>
                  <c15:showDataLabelsRange val="1"/>
                </c:ext>
                <c:ext xmlns:c16="http://schemas.microsoft.com/office/drawing/2014/chart" uri="{C3380CC4-5D6E-409C-BE32-E72D297353CC}">
                  <c16:uniqueId val="{00000001-EC14-454C-8E92-E231AF0EF897}"/>
                </c:ext>
              </c:extLst>
            </c:dLbl>
            <c:dLbl>
              <c:idx val="1"/>
              <c:layout>
                <c:manualLayout>
                  <c:x val="7.965479188825399E-3"/>
                  <c:y val="-0.26509346952801238"/>
                </c:manualLayout>
              </c:layout>
              <c:tx>
                <c:rich>
                  <a:bodyPr/>
                  <a:lstStyle/>
                  <a:p>
                    <a:fld id="{074C43F8-0331-45ED-A669-624D7143C5D6}" type="CELLRANGE">
                      <a:rPr lang="en-US" baseline="0"/>
                      <a:pPr/>
                      <a:t>[CELLRANGE]</a:t>
                    </a:fld>
                    <a:r>
                      <a:rPr lang="en-US" baseline="0"/>
                      <a:t>
</a:t>
                    </a:r>
                    <a:fld id="{E5ED3DA5-73E1-447C-850F-2AD16A903D01}" type="CATEGORYNAME">
                      <a:rPr lang="en-US" baseline="0"/>
                      <a:pPr/>
                      <a:t>[NOMBRE DE CATEGORÍA]</a:t>
                    </a:fld>
                    <a:r>
                      <a:rPr lang="en-US" baseline="0"/>
                      <a:t>
</a:t>
                    </a:r>
                    <a:fld id="{3E84AE0B-B0D0-43E0-81AB-2EC37E00763D}" type="VALUE">
                      <a:rPr lang="en-US" baseline="0"/>
                      <a:pPr/>
                      <a:t>[VALOR]</a:t>
                    </a:fld>
                    <a:endParaRPr lang="en-US" baseline="0"/>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14-454C-8E92-E231AF0EF897}"/>
                </c:ext>
              </c:extLst>
            </c:dLbl>
            <c:dLbl>
              <c:idx val="2"/>
              <c:tx>
                <c:rich>
                  <a:bodyPr/>
                  <a:lstStyle/>
                  <a:p>
                    <a:fld id="{918072F0-856F-4473-BED7-6FC2785D7928}" type="CELLRANGE">
                      <a:rPr lang="en-US" baseline="0"/>
                      <a:pPr/>
                      <a:t>[CELLRANGE]</a:t>
                    </a:fld>
                    <a:r>
                      <a:rPr lang="en-US" baseline="0"/>
                      <a:t>
</a:t>
                    </a:r>
                    <a:fld id="{D14BAE09-18E2-424B-AF80-9C86991FC81D}" type="CATEGORYNAME">
                      <a:rPr lang="en-US" baseline="0"/>
                      <a:pPr/>
                      <a:t>[NOMBRE DE CATEGORÍA]</a:t>
                    </a:fld>
                    <a:r>
                      <a:rPr lang="en-US" baseline="0"/>
                      <a:t>
</a:t>
                    </a:r>
                    <a:fld id="{E32468B5-58AE-44F1-BDBD-836FC5F61298}" type="VALUE">
                      <a:rPr lang="en-US" baseline="0"/>
                      <a:pPr/>
                      <a:t>[VALOR]</a:t>
                    </a:fld>
                    <a:endParaRPr lang="en-US" baseline="0"/>
                  </a:p>
                </c:rich>
              </c:tx>
              <c:dLblPos val="ct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14-454C-8E92-E231AF0EF897}"/>
                </c:ext>
              </c:extLst>
            </c:dLbl>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GT"/>
              </a:p>
            </c:txPr>
            <c:dLblPos val="ctr"/>
            <c:showLegendKey val="0"/>
            <c:showVal val="0"/>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Hoja2!$A$42:$A$44</c:f>
              <c:strCache>
                <c:ptCount val="3"/>
                <c:pt idx="0">
                  <c:v>STCNS</c:v>
                </c:pt>
                <c:pt idx="1">
                  <c:v>INEES</c:v>
                </c:pt>
                <c:pt idx="2">
                  <c:v>IGSNS</c:v>
                </c:pt>
              </c:strCache>
            </c:strRef>
          </c:cat>
          <c:val>
            <c:numRef>
              <c:f>Hoja2!$D$42:$D$44</c:f>
              <c:numCache>
                <c:formatCode>0.00%</c:formatCode>
                <c:ptCount val="3"/>
                <c:pt idx="0">
                  <c:v>6.3224807589574272E-2</c:v>
                </c:pt>
                <c:pt idx="1">
                  <c:v>8.3095680220849982E-2</c:v>
                </c:pt>
                <c:pt idx="2">
                  <c:v>7.4235978481012654E-2</c:v>
                </c:pt>
              </c:numCache>
            </c:numRef>
          </c:val>
          <c:extLst>
            <c:ext xmlns:c15="http://schemas.microsoft.com/office/drawing/2012/chart" uri="{02D57815-91ED-43cb-92C2-25804820EDAC}">
              <c15:datalabelsRange>
                <c15:f>Hoja2!$C$42:$C$44</c15:f>
                <c15:dlblRangeCache>
                  <c:ptCount val="3"/>
                  <c:pt idx="0">
                    <c:v> Q963,969.99 </c:v>
                  </c:pt>
                  <c:pt idx="1">
                    <c:v> Q652,574.89 </c:v>
                  </c:pt>
                  <c:pt idx="2">
                    <c:v> Q586,464.23 </c:v>
                  </c:pt>
                </c15:dlblRangeCache>
              </c15:datalabelsRange>
            </c:ext>
            <c:ext xmlns:c16="http://schemas.microsoft.com/office/drawing/2014/chart" uri="{C3380CC4-5D6E-409C-BE32-E72D297353CC}">
              <c16:uniqueId val="{00000006-EC14-454C-8E92-E231AF0EF897}"/>
            </c:ext>
          </c:extLst>
        </c:ser>
        <c:dLbls>
          <c:dLblPos val="ctr"/>
          <c:showLegendKey val="0"/>
          <c:showVal val="1"/>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Hoja2!$B$3</c:f>
              <c:strCache>
                <c:ptCount val="1"/>
                <c:pt idx="0">
                  <c:v> VIGENTE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Hoja2!$A$5:$A$7</c:f>
              <c:numCache>
                <c:formatCode>General</c:formatCode>
                <c:ptCount val="3"/>
                <c:pt idx="0">
                  <c:v>67</c:v>
                </c:pt>
                <c:pt idx="1">
                  <c:v>68</c:v>
                </c:pt>
                <c:pt idx="2">
                  <c:v>69</c:v>
                </c:pt>
              </c:numCache>
            </c:numRef>
          </c:cat>
          <c:val>
            <c:numRef>
              <c:f>Hoja2!$B$5:$B$7</c:f>
              <c:numCache>
                <c:formatCode>_("Q"* #,##0.00_);_("Q"* \(#,##0.00\);_("Q"* "-"??_);_(@_)</c:formatCode>
                <c:ptCount val="3"/>
                <c:pt idx="0">
                  <c:v>15246705</c:v>
                </c:pt>
                <c:pt idx="1">
                  <c:v>7853295</c:v>
                </c:pt>
                <c:pt idx="2">
                  <c:v>7900000</c:v>
                </c:pt>
              </c:numCache>
            </c:numRef>
          </c:val>
          <c:extLst>
            <c:ext xmlns:c16="http://schemas.microsoft.com/office/drawing/2014/chart" uri="{C3380CC4-5D6E-409C-BE32-E72D297353CC}">
              <c16:uniqueId val="{00000000-2893-4834-A602-4F1F5820451F}"/>
            </c:ext>
          </c:extLst>
        </c:ser>
        <c:ser>
          <c:idx val="1"/>
          <c:order val="1"/>
          <c:tx>
            <c:strRef>
              <c:f>Hoja2!$C$3</c:f>
              <c:strCache>
                <c:ptCount val="1"/>
                <c:pt idx="0">
                  <c:v>EJECUTADO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Hoja2!$A$5:$A$7</c:f>
              <c:numCache>
                <c:formatCode>General</c:formatCode>
                <c:ptCount val="3"/>
                <c:pt idx="0">
                  <c:v>67</c:v>
                </c:pt>
                <c:pt idx="1">
                  <c:v>68</c:v>
                </c:pt>
                <c:pt idx="2">
                  <c:v>69</c:v>
                </c:pt>
              </c:numCache>
            </c:numRef>
          </c:cat>
          <c:val>
            <c:numRef>
              <c:f>Hoja2!$C$5:$C$7</c:f>
              <c:numCache>
                <c:formatCode>"Q"#,##0.00</c:formatCode>
                <c:ptCount val="3"/>
                <c:pt idx="0">
                  <c:v>10411898.890000001</c:v>
                </c:pt>
                <c:pt idx="1">
                  <c:v>5445879.6699999999</c:v>
                </c:pt>
                <c:pt idx="2">
                  <c:v>5279149.55</c:v>
                </c:pt>
              </c:numCache>
            </c:numRef>
          </c:val>
          <c:extLst>
            <c:ext xmlns:c16="http://schemas.microsoft.com/office/drawing/2014/chart" uri="{C3380CC4-5D6E-409C-BE32-E72D297353CC}">
              <c16:uniqueId val="{00000001-2893-4834-A602-4F1F5820451F}"/>
            </c:ext>
          </c:extLst>
        </c:ser>
        <c:dLbls>
          <c:dLblPos val="outEnd"/>
          <c:showLegendKey val="0"/>
          <c:showVal val="1"/>
          <c:showCatName val="0"/>
          <c:showSerName val="0"/>
          <c:showPercent val="0"/>
          <c:showBubbleSize val="0"/>
        </c:dLbls>
        <c:gapWidth val="219"/>
        <c:overlap val="-27"/>
        <c:axId val="436095023"/>
        <c:axId val="436093583"/>
      </c:barChart>
      <c:catAx>
        <c:axId val="4360950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436093583"/>
        <c:crosses val="autoZero"/>
        <c:auto val="1"/>
        <c:lblAlgn val="ctr"/>
        <c:lblOffset val="100"/>
        <c:noMultiLvlLbl val="0"/>
      </c:catAx>
      <c:valAx>
        <c:axId val="436093583"/>
        <c:scaling>
          <c:orientation val="minMax"/>
        </c:scaling>
        <c:delete val="0"/>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436095023"/>
        <c:crosses val="autoZero"/>
        <c:crossBetween val="between"/>
        <c:majorUnit val="50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STCNS</a:t>
            </a:r>
          </a:p>
          <a:p>
            <a:pPr>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Presupuesto Acumulado</a:t>
            </a:r>
            <a:endParaRPr lang="es-GT"/>
          </a:p>
        </c:rich>
      </c:tx>
      <c:layout>
        <c:manualLayout>
          <c:xMode val="edge"/>
          <c:yMode val="edge"/>
          <c:x val="2.5399583672730446E-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tx>
            <c:strRef>
              <c:f>Hoja2!$H$3</c:f>
              <c:strCache>
                <c:ptCount val="1"/>
                <c:pt idx="0">
                  <c:v>VIGENTE </c:v>
                </c:pt>
              </c:strCache>
            </c:strRef>
          </c:tx>
          <c:spPr>
            <a:solidFill>
              <a:schemeClr val="accent1"/>
            </a:solidFill>
            <a:ln>
              <a:noFill/>
            </a:ln>
            <a:effectLst/>
          </c:spPr>
          <c:invertIfNegative val="0"/>
          <c:dLbls>
            <c:dLbl>
              <c:idx val="0"/>
              <c:layout>
                <c:manualLayout>
                  <c:x val="-4.5977011494252873E-3"/>
                  <c:y val="7.1197411003236274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extLst>
                <c:ext xmlns:c15="http://schemas.microsoft.com/office/drawing/2012/chart" uri="{CE6537A1-D6FC-4f65-9D91-7224C49458BB}">
                  <c15:layout>
                    <c:manualLayout>
                      <c:w val="0.53951706036745406"/>
                      <c:h val="0.23919119333384298"/>
                    </c:manualLayout>
                  </c15:layout>
                </c:ext>
                <c:ext xmlns:c16="http://schemas.microsoft.com/office/drawing/2014/chart" uri="{C3380CC4-5D6E-409C-BE32-E72D297353CC}">
                  <c16:uniqueId val="{00000004-A39D-4138-BA8B-03C7B994DE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Hoja2!$I$3</c:f>
              <c:numCache>
                <c:formatCode>_("Q"* #,##0.00_);_("Q"* \(#,##0.00\);_("Q"* "-"??_);_(@_)</c:formatCode>
                <c:ptCount val="1"/>
                <c:pt idx="0">
                  <c:v>31000000</c:v>
                </c:pt>
              </c:numCache>
            </c:numRef>
          </c:val>
          <c:extLst>
            <c:ext xmlns:c16="http://schemas.microsoft.com/office/drawing/2014/chart" uri="{C3380CC4-5D6E-409C-BE32-E72D297353CC}">
              <c16:uniqueId val="{00000000-A39D-4138-BA8B-03C7B994DEF0}"/>
            </c:ext>
          </c:extLst>
        </c:ser>
        <c:ser>
          <c:idx val="1"/>
          <c:order val="1"/>
          <c:tx>
            <c:strRef>
              <c:f>Hoja2!$H$4</c:f>
              <c:strCache>
                <c:ptCount val="1"/>
                <c:pt idx="0">
                  <c:v>EJECUTADO</c:v>
                </c:pt>
              </c:strCache>
            </c:strRef>
          </c:tx>
          <c:spPr>
            <a:solidFill>
              <a:schemeClr val="accent2"/>
            </a:solidFill>
            <a:ln>
              <a:noFill/>
            </a:ln>
            <a:effectLst/>
          </c:spPr>
          <c:invertIfNegative val="0"/>
          <c:dLbls>
            <c:dLbl>
              <c:idx val="0"/>
              <c:layout>
                <c:manualLayout>
                  <c:x val="9.6551724137931033E-2"/>
                  <c:y val="3.2362459546925564E-2"/>
                </c:manualLayout>
              </c:layout>
              <c:showLegendKey val="0"/>
              <c:showVal val="1"/>
              <c:showCatName val="0"/>
              <c:showSerName val="0"/>
              <c:showPercent val="0"/>
              <c:showBubbleSize val="0"/>
              <c:extLst>
                <c:ext xmlns:c15="http://schemas.microsoft.com/office/drawing/2012/chart" uri="{CE6537A1-D6FC-4f65-9D91-7224C49458BB}">
                  <c15:layout>
                    <c:manualLayout>
                      <c:w val="0.50733315232147702"/>
                      <c:h val="0.23271870142445786"/>
                    </c:manualLayout>
                  </c15:layout>
                </c:ext>
                <c:ext xmlns:c16="http://schemas.microsoft.com/office/drawing/2014/chart" uri="{C3380CC4-5D6E-409C-BE32-E72D297353CC}">
                  <c16:uniqueId val="{00000003-A39D-4138-BA8B-03C7B994DE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Hoja2!$I$4</c:f>
              <c:numCache>
                <c:formatCode>_("Q"* #,##0.00_);_("Q"* \(#,##0.00\);_("Q"* "-"??_);_(@_)</c:formatCode>
                <c:ptCount val="1"/>
                <c:pt idx="0">
                  <c:v>21136928.109999999</c:v>
                </c:pt>
              </c:numCache>
            </c:numRef>
          </c:val>
          <c:extLst>
            <c:ext xmlns:c16="http://schemas.microsoft.com/office/drawing/2014/chart" uri="{C3380CC4-5D6E-409C-BE32-E72D297353CC}">
              <c16:uniqueId val="{00000002-A39D-4138-BA8B-03C7B994DEF0}"/>
            </c:ext>
          </c:extLst>
        </c:ser>
        <c:dLbls>
          <c:showLegendKey val="0"/>
          <c:showVal val="0"/>
          <c:showCatName val="0"/>
          <c:showSerName val="0"/>
          <c:showPercent val="0"/>
          <c:showBubbleSize val="0"/>
        </c:dLbls>
        <c:gapWidth val="182"/>
        <c:axId val="535473311"/>
        <c:axId val="535468511"/>
      </c:barChart>
      <c:catAx>
        <c:axId val="535473311"/>
        <c:scaling>
          <c:orientation val="minMax"/>
        </c:scaling>
        <c:delete val="1"/>
        <c:axPos val="b"/>
        <c:majorTickMark val="none"/>
        <c:minorTickMark val="none"/>
        <c:tickLblPos val="nextTo"/>
        <c:crossAx val="535468511"/>
        <c:crossesAt val="0"/>
        <c:auto val="1"/>
        <c:lblAlgn val="ctr"/>
        <c:lblOffset val="100"/>
        <c:noMultiLvlLbl val="0"/>
      </c:catAx>
      <c:valAx>
        <c:axId val="535468511"/>
        <c:scaling>
          <c:orientation val="minMax"/>
        </c:scaling>
        <c:delete val="1"/>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none"/>
        <c:minorTickMark val="none"/>
        <c:tickLblPos val="nextTo"/>
        <c:crossAx val="535473311"/>
        <c:crosses val="autoZero"/>
        <c:crossBetween val="between"/>
      </c:valAx>
      <c:spPr>
        <a:noFill/>
        <a:ln>
          <a:noFill/>
        </a:ln>
        <a:effectLst/>
      </c:spPr>
    </c:plotArea>
    <c:legend>
      <c:legendPos val="b"/>
      <c:layout>
        <c:manualLayout>
          <c:xMode val="edge"/>
          <c:yMode val="edge"/>
          <c:x val="0.25492370350257942"/>
          <c:y val="0.85194098310526734"/>
          <c:w val="0.53612924246538152"/>
          <c:h val="0.10922406543842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7896494478514713"/>
          <c:y val="5.154639175257731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Hoja2!$D$41</c:f>
              <c:strCache>
                <c:ptCount val="1"/>
                <c:pt idx="0">
                  <c:v>Gestión de Presupuesto por Mes
% Ejecución</c:v>
                </c:pt>
              </c:strCache>
            </c:strRef>
          </c:tx>
          <c:explosion val="1"/>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3-1E92-460D-A5AB-ECB1432DED44}"/>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5-1E92-460D-A5AB-ECB1432DED44}"/>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4-1E92-460D-A5AB-ECB1432DED44}"/>
              </c:ext>
            </c:extLst>
          </c:dPt>
          <c:dLbls>
            <c:dLbl>
              <c:idx val="0"/>
              <c:tx>
                <c:rich>
                  <a:bodyPr/>
                  <a:lstStyle/>
                  <a:p>
                    <a:fld id="{42CE0F83-DC94-440F-BE3D-D335B1B8E475}" type="CELLRANGE">
                      <a:rPr lang="en-US" baseline="0"/>
                      <a:pPr/>
                      <a:t>[CELLRANGE]</a:t>
                    </a:fld>
                    <a:r>
                      <a:rPr lang="en-US" baseline="0"/>
                      <a:t>
</a:t>
                    </a:r>
                    <a:fld id="{D76BB88E-C83A-4BCF-83E2-0BEE15FC4333}" type="CATEGORYNAME">
                      <a:rPr lang="en-US" baseline="0"/>
                      <a:pPr/>
                      <a:t>[NOMBRE DE CATEGORÍA]</a:t>
                    </a:fld>
                    <a:r>
                      <a:rPr lang="en-US" baseline="0"/>
                      <a:t>
</a:t>
                    </a:r>
                    <a:fld id="{A8A7C4D1-4362-466A-81E1-799C23C01D01}" type="VALUE">
                      <a:rPr lang="en-US" baseline="0"/>
                      <a:pPr/>
                      <a:t>[VALOR]</a:t>
                    </a:fld>
                    <a:endParaRPr lang="en-US" baseline="0"/>
                  </a:p>
                </c:rich>
              </c:tx>
              <c:dLblPos val="ctr"/>
              <c:showLegendKey val="0"/>
              <c:showVal val="1"/>
              <c:showCatName val="1"/>
              <c:showSerName val="0"/>
              <c:showPercent val="0"/>
              <c:showBubbleSize val="0"/>
              <c:separator>
</c:separator>
              <c:extLst>
                <c:ext xmlns:c15="http://schemas.microsoft.com/office/drawing/2012/chart" uri="{CE6537A1-D6FC-4f65-9D91-7224C49458BB}">
                  <c15:layout>
                    <c:manualLayout>
                      <c:w val="0.22128845163753277"/>
                      <c:h val="0.19759450171821305"/>
                    </c:manualLayout>
                  </c15:layout>
                  <c15:dlblFieldTable/>
                  <c15:showDataLabelsRange val="1"/>
                </c:ext>
                <c:ext xmlns:c16="http://schemas.microsoft.com/office/drawing/2014/chart" uri="{C3380CC4-5D6E-409C-BE32-E72D297353CC}">
                  <c16:uniqueId val="{00000003-1E92-460D-A5AB-ECB1432DED44}"/>
                </c:ext>
              </c:extLst>
            </c:dLbl>
            <c:dLbl>
              <c:idx val="1"/>
              <c:layout>
                <c:manualLayout>
                  <c:x val="8.7871382490254654E-2"/>
                  <c:y val="-0.33767730064669749"/>
                </c:manualLayout>
              </c:layout>
              <c:tx>
                <c:rich>
                  <a:bodyPr/>
                  <a:lstStyle/>
                  <a:p>
                    <a:fld id="{19464BEB-3F0F-4ABD-B0C5-D1C8C78B05BA}" type="CELLRANGE">
                      <a:rPr lang="en-US" baseline="0"/>
                      <a:pPr/>
                      <a:t>[CELLRANGE]</a:t>
                    </a:fld>
                    <a:r>
                      <a:rPr lang="en-US" baseline="0"/>
                      <a:t>
</a:t>
                    </a:r>
                    <a:fld id="{B16C65CE-BE71-4E14-8AE6-A5A0F9BB80B3}" type="CATEGORYNAME">
                      <a:rPr lang="en-US" baseline="0"/>
                      <a:pPr/>
                      <a:t>[NOMBRE DE CATEGORÍA]</a:t>
                    </a:fld>
                    <a:r>
                      <a:rPr lang="en-US" baseline="0"/>
                      <a:t>
</a:t>
                    </a:r>
                    <a:fld id="{759B8A90-7DEB-42EB-B668-77611066E3E6}" type="VALUE">
                      <a:rPr lang="en-US" baseline="0"/>
                      <a:pPr/>
                      <a:t>[VALOR]</a:t>
                    </a:fld>
                    <a:endParaRPr lang="en-US" baseline="0"/>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1E92-460D-A5AB-ECB1432DED44}"/>
                </c:ext>
              </c:extLst>
            </c:dLbl>
            <c:dLbl>
              <c:idx val="2"/>
              <c:tx>
                <c:rich>
                  <a:bodyPr/>
                  <a:lstStyle/>
                  <a:p>
                    <a:fld id="{37951E18-DAF9-45E4-AA36-4F4BA0E1EE7C}" type="CELLRANGE">
                      <a:rPr lang="en-US" baseline="0"/>
                      <a:pPr/>
                      <a:t>[CELLRANGE]</a:t>
                    </a:fld>
                    <a:r>
                      <a:rPr lang="en-US" baseline="0"/>
                      <a:t>
</a:t>
                    </a:r>
                    <a:fld id="{F3CEBCE4-1333-42B6-8C50-D4FD180DD4E9}" type="CATEGORYNAME">
                      <a:rPr lang="en-US" baseline="0"/>
                      <a:pPr/>
                      <a:t>[NOMBRE DE CATEGORÍA]</a:t>
                    </a:fld>
                    <a:r>
                      <a:rPr lang="en-US" baseline="0"/>
                      <a:t>
</a:t>
                    </a:r>
                    <a:fld id="{9E7D1738-BE17-44ED-B199-94971A996955}" type="VALUE">
                      <a:rPr lang="en-US" baseline="0"/>
                      <a:pPr/>
                      <a:t>[VALOR]</a:t>
                    </a:fld>
                    <a:endParaRPr lang="en-US" baseline="0"/>
                  </a:p>
                </c:rich>
              </c:tx>
              <c:dLblPos val="ct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1E92-460D-A5AB-ECB1432DED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GT"/>
              </a:p>
            </c:txPr>
            <c:showLegendKey val="0"/>
            <c:showVal val="0"/>
            <c:showCatName val="0"/>
            <c:showSerName val="0"/>
            <c:showPercent val="0"/>
            <c:showBubbleSize val="0"/>
            <c:extLst>
              <c:ext xmlns:c15="http://schemas.microsoft.com/office/drawing/2012/chart" uri="{CE6537A1-D6FC-4f65-9D91-7224C49458BB}"/>
            </c:extLst>
          </c:dLbls>
          <c:cat>
            <c:strRef>
              <c:f>Hoja2!$A$42:$A$44</c:f>
              <c:strCache>
                <c:ptCount val="3"/>
                <c:pt idx="0">
                  <c:v>STCNS</c:v>
                </c:pt>
                <c:pt idx="1">
                  <c:v>INEES</c:v>
                </c:pt>
                <c:pt idx="2">
                  <c:v>IGSNS</c:v>
                </c:pt>
              </c:strCache>
            </c:strRef>
          </c:cat>
          <c:val>
            <c:numRef>
              <c:f>Hoja2!$D$42:$D$44</c:f>
              <c:numCache>
                <c:formatCode>0.00%</c:formatCode>
                <c:ptCount val="3"/>
                <c:pt idx="0">
                  <c:v>6.3224807589574272E-2</c:v>
                </c:pt>
                <c:pt idx="1">
                  <c:v>8.3095680220849982E-2</c:v>
                </c:pt>
                <c:pt idx="2">
                  <c:v>7.4235978481012654E-2</c:v>
                </c:pt>
              </c:numCache>
            </c:numRef>
          </c:val>
          <c:extLst>
            <c:ext xmlns:c15="http://schemas.microsoft.com/office/drawing/2012/chart" uri="{02D57815-91ED-43cb-92C2-25804820EDAC}">
              <c15:datalabelsRange>
                <c15:f>Hoja2!$C$42:$C$44</c15:f>
                <c15:dlblRangeCache>
                  <c:ptCount val="3"/>
                  <c:pt idx="0">
                    <c:v> Q963,969.99 </c:v>
                  </c:pt>
                  <c:pt idx="1">
                    <c:v> Q652,574.89 </c:v>
                  </c:pt>
                  <c:pt idx="2">
                    <c:v> Q586,464.23 </c:v>
                  </c:pt>
                </c15:dlblRangeCache>
              </c15:datalabelsRange>
            </c:ext>
            <c:ext xmlns:c16="http://schemas.microsoft.com/office/drawing/2014/chart" uri="{C3380CC4-5D6E-409C-BE32-E72D297353CC}">
              <c16:uniqueId val="{00000000-1E92-460D-A5AB-ECB1432DED44}"/>
            </c:ext>
          </c:extLst>
        </c:ser>
        <c:dLbls>
          <c:dLblPos val="ctr"/>
          <c:showLegendKey val="0"/>
          <c:showVal val="1"/>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Hoja2!$C$51</c:f>
              <c:strCache>
                <c:ptCount val="1"/>
                <c:pt idx="0">
                  <c:v>Ejecutado</c:v>
                </c:pt>
              </c:strCache>
            </c:strRef>
          </c:tx>
          <c:spPr>
            <a:solidFill>
              <a:schemeClr val="accent1"/>
            </a:solidFill>
            <a:ln>
              <a:noFill/>
            </a:ln>
            <a:effectLst/>
          </c:spPr>
          <c:invertIfNegative val="0"/>
          <c:dLbls>
            <c:delete val="1"/>
          </c:dLbls>
          <c:cat>
            <c:strRef>
              <c:f>Hoja2!$A$52:$A$54</c:f>
              <c:strCache>
                <c:ptCount val="3"/>
                <c:pt idx="0">
                  <c:v>STCNS</c:v>
                </c:pt>
                <c:pt idx="1">
                  <c:v>INEES</c:v>
                </c:pt>
                <c:pt idx="2">
                  <c:v>IGSNS</c:v>
                </c:pt>
              </c:strCache>
            </c:strRef>
          </c:cat>
          <c:val>
            <c:numRef>
              <c:f>Hoja2!$C$52:$C$54</c:f>
              <c:numCache>
                <c:formatCode>_("Q"* #,##0.00_);_("Q"* \(#,##0.00\);_("Q"* "-"??_);_(@_)</c:formatCode>
                <c:ptCount val="3"/>
                <c:pt idx="0">
                  <c:v>10411898.890000001</c:v>
                </c:pt>
                <c:pt idx="1">
                  <c:v>5445879.6699999999</c:v>
                </c:pt>
                <c:pt idx="2">
                  <c:v>5279149.55</c:v>
                </c:pt>
              </c:numCache>
            </c:numRef>
          </c:val>
          <c:extLst>
            <c:ext xmlns:c16="http://schemas.microsoft.com/office/drawing/2014/chart" uri="{C3380CC4-5D6E-409C-BE32-E72D297353CC}">
              <c16:uniqueId val="{00000000-5668-456F-868F-43807415A5EC}"/>
            </c:ext>
          </c:extLst>
        </c:ser>
        <c:ser>
          <c:idx val="1"/>
          <c:order val="1"/>
          <c:tx>
            <c:strRef>
              <c:f>Hoja2!$D$51</c:f>
              <c:strCache>
                <c:ptCount val="1"/>
                <c:pt idx="0">
                  <c:v>Porcentaje de Ejecución</c:v>
                </c:pt>
              </c:strCache>
            </c:strRef>
          </c:tx>
          <c:spPr>
            <a:solidFill>
              <a:schemeClr val="accent2"/>
            </a:solidFill>
            <a:ln>
              <a:noFill/>
            </a:ln>
            <a:effectLst/>
          </c:spPr>
          <c:invertIfNegative val="0"/>
          <c:dLbls>
            <c:delete val="1"/>
          </c:dLbls>
          <c:cat>
            <c:strRef>
              <c:f>Hoja2!$A$52:$A$54</c:f>
              <c:strCache>
                <c:ptCount val="3"/>
                <c:pt idx="0">
                  <c:v>STCNS</c:v>
                </c:pt>
                <c:pt idx="1">
                  <c:v>INEES</c:v>
                </c:pt>
                <c:pt idx="2">
                  <c:v>IGSNS</c:v>
                </c:pt>
              </c:strCache>
            </c:strRef>
          </c:cat>
          <c:val>
            <c:numRef>
              <c:f>Hoja2!$D$52:$D$54</c:f>
              <c:numCache>
                <c:formatCode>0.00%</c:formatCode>
                <c:ptCount val="3"/>
                <c:pt idx="0">
                  <c:v>0.68289501830067545</c:v>
                </c:pt>
                <c:pt idx="1">
                  <c:v>0.69345156014131648</c:v>
                </c:pt>
                <c:pt idx="2">
                  <c:v>0.66824677848101266</c:v>
                </c:pt>
              </c:numCache>
            </c:numRef>
          </c:val>
          <c:extLst>
            <c:ext xmlns:c16="http://schemas.microsoft.com/office/drawing/2014/chart" uri="{C3380CC4-5D6E-409C-BE32-E72D297353CC}">
              <c16:uniqueId val="{00000003-24F7-4F7F-B8D5-9399CDE7353D}"/>
            </c:ext>
          </c:extLst>
        </c:ser>
        <c:dLbls>
          <c:dLblPos val="outEnd"/>
          <c:showLegendKey val="0"/>
          <c:showVal val="1"/>
          <c:showCatName val="0"/>
          <c:showSerName val="0"/>
          <c:showPercent val="0"/>
          <c:showBubbleSize val="0"/>
        </c:dLbls>
        <c:gapWidth val="219"/>
        <c:overlap val="-27"/>
        <c:axId val="63273999"/>
        <c:axId val="63273519"/>
      </c:barChart>
      <c:catAx>
        <c:axId val="6327399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crossAx val="63273519"/>
        <c:crosses val="autoZero"/>
        <c:auto val="1"/>
        <c:lblAlgn val="ctr"/>
        <c:lblOffset val="100"/>
        <c:noMultiLvlLbl val="0"/>
      </c:catAx>
      <c:valAx>
        <c:axId val="63273519"/>
        <c:scaling>
          <c:orientation val="minMax"/>
        </c:scaling>
        <c:delete val="1"/>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out"/>
        <c:minorTickMark val="none"/>
        <c:tickLblPos val="nextTo"/>
        <c:crossAx val="63273999"/>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hade val="15000"/>
        </a:schemeClr>
      </a:solidFill>
      <a:round/>
    </a:ln>
    <a:effectLst/>
  </c:spPr>
  <c:txPr>
    <a:bodyPr/>
    <a:lstStyle/>
    <a:p>
      <a:pPr>
        <a:defRPr b="1">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image" Target="../media/image2.png"/><Relationship Id="rId12" Type="http://schemas.openxmlformats.org/officeDocument/2006/relationships/chart" Target="../charts/chart2.xml"/><Relationship Id="rId2" Type="http://schemas.openxmlformats.org/officeDocument/2006/relationships/customXml" Target="../ink/ink1.xml"/><Relationship Id="rId1" Type="http://schemas.openxmlformats.org/officeDocument/2006/relationships/image" Target="../media/image1.png"/><Relationship Id="rId11" Type="http://schemas.openxmlformats.org/officeDocument/2006/relationships/chart" Target="../charts/chart1.xml"/><Relationship Id="rId10" Type="http://schemas.openxmlformats.org/officeDocument/2006/relationships/hyperlink" Target="https://stcns.gob.gt/comentarios-sugerencias/" TargetMode="External"/><Relationship Id="rId9" Type="http://schemas.openxmlformats.org/officeDocument/2006/relationships/hyperlink" Target="https://stcns.gob.gt/solicitud-de-informacion-publica/"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1</xdr:row>
      <xdr:rowOff>190500</xdr:rowOff>
    </xdr:from>
    <xdr:to>
      <xdr:col>1</xdr:col>
      <xdr:colOff>1182461</xdr:colOff>
      <xdr:row>5</xdr:row>
      <xdr:rowOff>176894</xdr:rowOff>
    </xdr:to>
    <xdr:pic>
      <xdr:nvPicPr>
        <xdr:cNvPr id="2" name="Imagen 1">
          <a:extLst>
            <a:ext uri="{FF2B5EF4-FFF2-40B4-BE49-F238E27FC236}">
              <a16:creationId xmlns:a16="http://schemas.microsoft.com/office/drawing/2014/main" id="{FF8E3312-CE00-4D16-97E6-833F369DE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1" y="381000"/>
          <a:ext cx="2886074" cy="1000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285390</xdr:colOff>
      <xdr:row>17</xdr:row>
      <xdr:rowOff>85590</xdr:rowOff>
    </xdr:from>
    <xdr:to>
      <xdr:col>11</xdr:col>
      <xdr:colOff>285750</xdr:colOff>
      <xdr:row>17</xdr:row>
      <xdr:rowOff>85950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6" name="Entrada de lápiz 5">
              <a:extLst>
                <a:ext uri="{FF2B5EF4-FFF2-40B4-BE49-F238E27FC236}">
                  <a16:creationId xmlns:a16="http://schemas.microsoft.com/office/drawing/2014/main" id="{EB9EDD9B-3117-6AAC-F8F5-5106BF96FE98}"/>
                </a:ext>
              </a:extLst>
            </xdr14:cNvPr>
            <xdr14:cNvContentPartPr/>
          </xdr14:nvContentPartPr>
          <xdr14:nvPr macro=""/>
          <xdr14:xfrm>
            <a:off x="11886840" y="6886440"/>
            <a:ext cx="360" cy="360"/>
          </xdr14:xfrm>
        </xdr:contentPart>
      </mc:Choice>
      <mc:Fallback xmlns="">
        <xdr:pic>
          <xdr:nvPicPr>
            <xdr:cNvPr id="6" name="Entrada de lápiz 5">
              <a:extLst>
                <a:ext uri="{FF2B5EF4-FFF2-40B4-BE49-F238E27FC236}">
                  <a16:creationId xmlns:a16="http://schemas.microsoft.com/office/drawing/2014/main" id="{EB9EDD9B-3117-6AAC-F8F5-5106BF96FE98}"/>
                </a:ext>
              </a:extLst>
            </xdr:cNvPr>
            <xdr:cNvPicPr/>
          </xdr:nvPicPr>
          <xdr:blipFill>
            <a:blip xmlns:r="http://schemas.openxmlformats.org/officeDocument/2006/relationships" r:embed="rId8"/>
            <a:stretch>
              <a:fillRect/>
            </a:stretch>
          </xdr:blipFill>
          <xdr:spPr>
            <a:xfrm>
              <a:off x="11878200" y="6877800"/>
              <a:ext cx="18000" cy="18000"/>
            </a:xfrm>
            <a:prstGeom prst="rect">
              <a:avLst/>
            </a:prstGeom>
          </xdr:spPr>
        </xdr:pic>
      </mc:Fallback>
    </mc:AlternateContent>
    <xdr:clientData/>
  </xdr:twoCellAnchor>
  <xdr:twoCellAnchor>
    <xdr:from>
      <xdr:col>3</xdr:col>
      <xdr:colOff>442634</xdr:colOff>
      <xdr:row>34</xdr:row>
      <xdr:rowOff>49629</xdr:rowOff>
    </xdr:from>
    <xdr:to>
      <xdr:col>7</xdr:col>
      <xdr:colOff>33330</xdr:colOff>
      <xdr:row>38</xdr:row>
      <xdr:rowOff>112059</xdr:rowOff>
    </xdr:to>
    <xdr:sp macro="" textlink="">
      <xdr:nvSpPr>
        <xdr:cNvPr id="7" name="Rectángulo: esquinas redondeadas 6">
          <a:hlinkClick xmlns:r="http://schemas.openxmlformats.org/officeDocument/2006/relationships" r:id="rId9"/>
          <a:extLst>
            <a:ext uri="{FF2B5EF4-FFF2-40B4-BE49-F238E27FC236}">
              <a16:creationId xmlns:a16="http://schemas.microsoft.com/office/drawing/2014/main" id="{C1CDBDF9-2C64-451D-9E20-5CFFF0631364}"/>
            </a:ext>
          </a:extLst>
        </xdr:cNvPr>
        <xdr:cNvSpPr/>
      </xdr:nvSpPr>
      <xdr:spPr>
        <a:xfrm>
          <a:off x="5137899" y="12880364"/>
          <a:ext cx="3232607" cy="869254"/>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GT" sz="1600">
              <a:latin typeface="Altivo Medium" panose="020B0000000000000000" pitchFamily="34" charset="0"/>
            </a:rPr>
            <a:t>Consulta</a:t>
          </a:r>
          <a:r>
            <a:rPr lang="es-GT" sz="1600" baseline="0">
              <a:latin typeface="Altivo Medium" panose="020B0000000000000000" pitchFamily="34" charset="0"/>
            </a:rPr>
            <a:t> de Información Pública</a:t>
          </a:r>
          <a:endParaRPr lang="es-GT" sz="1600">
            <a:latin typeface="Altivo Medium" panose="020B0000000000000000" pitchFamily="34" charset="0"/>
          </a:endParaRPr>
        </a:p>
      </xdr:txBody>
    </xdr:sp>
    <xdr:clientData/>
  </xdr:twoCellAnchor>
  <xdr:twoCellAnchor>
    <xdr:from>
      <xdr:col>7</xdr:col>
      <xdr:colOff>392527</xdr:colOff>
      <xdr:row>34</xdr:row>
      <xdr:rowOff>61154</xdr:rowOff>
    </xdr:from>
    <xdr:to>
      <xdr:col>9</xdr:col>
      <xdr:colOff>69669</xdr:colOff>
      <xdr:row>38</xdr:row>
      <xdr:rowOff>134470</xdr:rowOff>
    </xdr:to>
    <xdr:sp macro="" textlink="">
      <xdr:nvSpPr>
        <xdr:cNvPr id="8" name="Rectángulo: esquinas redondeadas 7">
          <a:hlinkClick xmlns:r="http://schemas.openxmlformats.org/officeDocument/2006/relationships" r:id="rId10"/>
          <a:extLst>
            <a:ext uri="{FF2B5EF4-FFF2-40B4-BE49-F238E27FC236}">
              <a16:creationId xmlns:a16="http://schemas.microsoft.com/office/drawing/2014/main" id="{D986C905-68C0-4A3E-9D0A-CB4918C19D39}"/>
            </a:ext>
          </a:extLst>
        </xdr:cNvPr>
        <xdr:cNvSpPr/>
      </xdr:nvSpPr>
      <xdr:spPr>
        <a:xfrm>
          <a:off x="8729703" y="12891889"/>
          <a:ext cx="3218201" cy="880140"/>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GT" sz="1600">
              <a:latin typeface="Altivo Medium" panose="020B0000000000000000" pitchFamily="34" charset="0"/>
            </a:rPr>
            <a:t>Comentarios o Sugerencias </a:t>
          </a:r>
        </a:p>
      </xdr:txBody>
    </xdr:sp>
    <xdr:clientData/>
  </xdr:twoCellAnchor>
  <xdr:twoCellAnchor>
    <xdr:from>
      <xdr:col>9</xdr:col>
      <xdr:colOff>122464</xdr:colOff>
      <xdr:row>20</xdr:row>
      <xdr:rowOff>13606</xdr:rowOff>
    </xdr:from>
    <xdr:to>
      <xdr:col>13</xdr:col>
      <xdr:colOff>0</xdr:colOff>
      <xdr:row>27</xdr:row>
      <xdr:rowOff>298174</xdr:rowOff>
    </xdr:to>
    <xdr:graphicFrame macro="">
      <xdr:nvGraphicFramePr>
        <xdr:cNvPr id="4" name="Gráfico 3">
          <a:extLst>
            <a:ext uri="{FF2B5EF4-FFF2-40B4-BE49-F238E27FC236}">
              <a16:creationId xmlns:a16="http://schemas.microsoft.com/office/drawing/2014/main" id="{136D6E40-E42D-48EB-AF5D-50E678438A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157368</xdr:colOff>
      <xdr:row>14</xdr:row>
      <xdr:rowOff>82826</xdr:rowOff>
    </xdr:from>
    <xdr:to>
      <xdr:col>13</xdr:col>
      <xdr:colOff>16564</xdr:colOff>
      <xdr:row>19</xdr:row>
      <xdr:rowOff>24848</xdr:rowOff>
    </xdr:to>
    <xdr:graphicFrame macro="">
      <xdr:nvGraphicFramePr>
        <xdr:cNvPr id="5" name="Gráfico 4">
          <a:extLst>
            <a:ext uri="{FF2B5EF4-FFF2-40B4-BE49-F238E27FC236}">
              <a16:creationId xmlns:a16="http://schemas.microsoft.com/office/drawing/2014/main" id="{23ED9AE7-AE83-43AF-9DCB-24295BE8F4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15</xdr:col>
      <xdr:colOff>1183822</xdr:colOff>
      <xdr:row>1</xdr:row>
      <xdr:rowOff>81644</xdr:rowOff>
    </xdr:from>
    <xdr:to>
      <xdr:col>16</xdr:col>
      <xdr:colOff>1456715</xdr:colOff>
      <xdr:row>7</xdr:row>
      <xdr:rowOff>150430</xdr:rowOff>
    </xdr:to>
    <xdr:pic>
      <xdr:nvPicPr>
        <xdr:cNvPr id="11" name="Imagen 10">
          <a:extLst>
            <a:ext uri="{FF2B5EF4-FFF2-40B4-BE49-F238E27FC236}">
              <a16:creationId xmlns:a16="http://schemas.microsoft.com/office/drawing/2014/main" id="{F63CEF26-6057-E2EA-A743-FF334C71036F}"/>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6913679" y="285751"/>
          <a:ext cx="1620000" cy="1620000"/>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0.5081</cdr:x>
      <cdr:y>0.61203</cdr:y>
    </cdr:from>
    <cdr:to>
      <cdr:x>0.72539</cdr:x>
      <cdr:y>0.70855</cdr:y>
    </cdr:to>
    <cdr:sp macro="" textlink="">
      <cdr:nvSpPr>
        <cdr:cNvPr id="2" name="CuadroTexto 1">
          <a:extLst xmlns:a="http://schemas.openxmlformats.org/drawingml/2006/main">
            <a:ext uri="{FF2B5EF4-FFF2-40B4-BE49-F238E27FC236}">
              <a16:creationId xmlns:a16="http://schemas.microsoft.com/office/drawing/2014/main" id="{16DB7359-50C6-80F5-B56F-7543ECB924E4}"/>
            </a:ext>
          </a:extLst>
        </cdr:cNvPr>
        <cdr:cNvSpPr txBox="1"/>
      </cdr:nvSpPr>
      <cdr:spPr>
        <a:xfrm xmlns:a="http://schemas.openxmlformats.org/drawingml/2006/main">
          <a:off x="1428394" y="1380879"/>
          <a:ext cx="610854" cy="217772"/>
        </a:xfrm>
        <a:prstGeom xmlns:a="http://schemas.openxmlformats.org/drawingml/2006/main" prst="rect">
          <a:avLst/>
        </a:prstGeom>
        <a:ln xmlns:a="http://schemas.openxmlformats.org/drawingml/2006/main">
          <a:solidFill>
            <a:schemeClr val="tx1"/>
          </a:solidFill>
        </a:ln>
      </cdr:spPr>
      <cdr:txBody>
        <a:bodyPr xmlns:a="http://schemas.openxmlformats.org/drawingml/2006/main" vertOverflow="clip" wrap="square" rtlCol="0"/>
        <a:lstStyle xmlns:a="http://schemas.openxmlformats.org/drawingml/2006/main"/>
        <a:p xmlns:a="http://schemas.openxmlformats.org/drawingml/2006/main">
          <a:r>
            <a:rPr lang="es-GT" sz="900" b="1" kern="1200">
              <a:latin typeface="Arial" panose="020B0604020202020204" pitchFamily="34" charset="0"/>
              <a:cs typeface="Arial" panose="020B0604020202020204" pitchFamily="34" charset="0"/>
            </a:rPr>
            <a:t>68.18 %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2447925</xdr:colOff>
      <xdr:row>9</xdr:row>
      <xdr:rowOff>119062</xdr:rowOff>
    </xdr:from>
    <xdr:to>
      <xdr:col>5</xdr:col>
      <xdr:colOff>0</xdr:colOff>
      <xdr:row>24</xdr:row>
      <xdr:rowOff>4762</xdr:rowOff>
    </xdr:to>
    <xdr:graphicFrame macro="">
      <xdr:nvGraphicFramePr>
        <xdr:cNvPr id="2" name="Gráfico 1">
          <a:extLst>
            <a:ext uri="{FF2B5EF4-FFF2-40B4-BE49-F238E27FC236}">
              <a16:creationId xmlns:a16="http://schemas.microsoft.com/office/drawing/2014/main" id="{21C03861-77B5-FA7E-4CC1-16658E67F5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87924</xdr:colOff>
      <xdr:row>9</xdr:row>
      <xdr:rowOff>79864</xdr:rowOff>
    </xdr:from>
    <xdr:to>
      <xdr:col>1</xdr:col>
      <xdr:colOff>2088174</xdr:colOff>
      <xdr:row>19</xdr:row>
      <xdr:rowOff>137014</xdr:rowOff>
    </xdr:to>
    <xdr:graphicFrame macro="">
      <xdr:nvGraphicFramePr>
        <xdr:cNvPr id="9" name="Gráfico 8">
          <a:extLst>
            <a:ext uri="{FF2B5EF4-FFF2-40B4-BE49-F238E27FC236}">
              <a16:creationId xmlns:a16="http://schemas.microsoft.com/office/drawing/2014/main" id="{AA6F674E-BF7A-4F95-BE2C-01B182BA59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46892</xdr:colOff>
      <xdr:row>39</xdr:row>
      <xdr:rowOff>15386</xdr:rowOff>
    </xdr:from>
    <xdr:to>
      <xdr:col>9</xdr:col>
      <xdr:colOff>757603</xdr:colOff>
      <xdr:row>53</xdr:row>
      <xdr:rowOff>91586</xdr:rowOff>
    </xdr:to>
    <xdr:graphicFrame macro="">
      <xdr:nvGraphicFramePr>
        <xdr:cNvPr id="3" name="Gráfico 2">
          <a:extLst>
            <a:ext uri="{FF2B5EF4-FFF2-40B4-BE49-F238E27FC236}">
              <a16:creationId xmlns:a16="http://schemas.microsoft.com/office/drawing/2014/main" id="{965C51F0-ABC1-A788-63F4-2F8CDBCDAE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29308</xdr:colOff>
      <xdr:row>54</xdr:row>
      <xdr:rowOff>5863</xdr:rowOff>
    </xdr:from>
    <xdr:to>
      <xdr:col>9</xdr:col>
      <xdr:colOff>740019</xdr:colOff>
      <xdr:row>68</xdr:row>
      <xdr:rowOff>82063</xdr:rowOff>
    </xdr:to>
    <xdr:graphicFrame macro="">
      <xdr:nvGraphicFramePr>
        <xdr:cNvPr id="4" name="Gráfico 3">
          <a:extLst>
            <a:ext uri="{FF2B5EF4-FFF2-40B4-BE49-F238E27FC236}">
              <a16:creationId xmlns:a16="http://schemas.microsoft.com/office/drawing/2014/main" id="{3E3C808D-A6F3-DF58-79DD-7BE833BABF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0.02277</cdr:x>
      <cdr:y>0.04647</cdr:y>
    </cdr:from>
    <cdr:to>
      <cdr:x>0.35221</cdr:x>
      <cdr:y>0.81036</cdr:y>
    </cdr:to>
    <cdr:sp macro="" textlink="">
      <cdr:nvSpPr>
        <cdr:cNvPr id="2" name="Rectángulo 1">
          <a:extLst xmlns:a="http://schemas.openxmlformats.org/drawingml/2006/main">
            <a:ext uri="{FF2B5EF4-FFF2-40B4-BE49-F238E27FC236}">
              <a16:creationId xmlns:a16="http://schemas.microsoft.com/office/drawing/2014/main" id="{1025E7D7-0BC9-B808-A7CE-08D6E66A4F20}"/>
            </a:ext>
          </a:extLst>
        </cdr:cNvPr>
        <cdr:cNvSpPr/>
      </cdr:nvSpPr>
      <cdr:spPr>
        <a:xfrm xmlns:a="http://schemas.openxmlformats.org/drawingml/2006/main">
          <a:off x="104042" y="127487"/>
          <a:ext cx="1504950" cy="2095500"/>
        </a:xfrm>
        <a:prstGeom xmlns:a="http://schemas.openxmlformats.org/drawingml/2006/main" prst="rect">
          <a:avLst/>
        </a:prstGeom>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es-GT" sz="1400" kern="1200">
              <a:latin typeface="Arial" panose="020B0604020202020204" pitchFamily="34" charset="0"/>
              <a:cs typeface="Arial" panose="020B0604020202020204" pitchFamily="34" charset="0"/>
            </a:rPr>
            <a:t>Gestión Presupuestaria Acumulada</a:t>
          </a:r>
          <a:r>
            <a:rPr lang="es-GT" sz="1400" kern="1200" baseline="0">
              <a:latin typeface="Arial" panose="020B0604020202020204" pitchFamily="34" charset="0"/>
              <a:cs typeface="Arial" panose="020B0604020202020204" pitchFamily="34" charset="0"/>
            </a:rPr>
            <a:t> al Mes de Julio</a:t>
          </a:r>
        </a:p>
        <a:p xmlns:a="http://schemas.openxmlformats.org/drawingml/2006/main">
          <a:pPr algn="ctr"/>
          <a:endParaRPr lang="es-GT" sz="1600" kern="1200" baseline="0">
            <a:latin typeface="Arial" panose="020B0604020202020204" pitchFamily="34" charset="0"/>
            <a:cs typeface="Arial" panose="020B0604020202020204" pitchFamily="34" charset="0"/>
          </a:endParaRPr>
        </a:p>
        <a:p xmlns:a="http://schemas.openxmlformats.org/drawingml/2006/main">
          <a:pPr algn="ctr"/>
          <a:r>
            <a:rPr lang="es-GT" sz="2800" kern="1200" baseline="0">
              <a:latin typeface="Arial" panose="020B0604020202020204" pitchFamily="34" charset="0"/>
              <a:cs typeface="Arial" panose="020B0604020202020204" pitchFamily="34" charset="0"/>
            </a:rPr>
            <a:t>54.18% </a:t>
          </a:r>
          <a:endParaRPr lang="es-GT" sz="2800" kern="1200">
            <a:latin typeface="Arial" panose="020B0604020202020204" pitchFamily="34" charset="0"/>
            <a:cs typeface="Arial" panose="020B0604020202020204" pitchFamily="34" charset="0"/>
          </a:endParaRPr>
        </a:p>
      </cdr:txBody>
    </cdr:sp>
  </cdr:relSizeAnchor>
</c:userShapes>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1T16:48:31.703"/>
    </inkml:context>
    <inkml:brush xml:id="br0">
      <inkml:brushProperty name="width" value="0.05" units="cm"/>
      <inkml:brushProperty name="height" value="0.05" units="cm"/>
      <inkml:brushProperty name="color" value="#E71224"/>
    </inkml:brush>
  </inkml:definitions>
  <inkml:trace contextRef="#ctx0" brushRef="#br0">1 1 24575,'0'0'-8191</inkml:trace>
</inkm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9A090-551F-427E-B70A-0B8B1511B464}">
  <dimension ref="A1:R52"/>
  <sheetViews>
    <sheetView showGridLines="0" tabSelected="1" zoomScale="70" zoomScaleNormal="70" workbookViewId="0">
      <selection activeCell="V5" sqref="V5"/>
    </sheetView>
  </sheetViews>
  <sheetFormatPr baseColWidth="10" defaultRowHeight="15" x14ac:dyDescent="0.25"/>
  <cols>
    <col min="1" max="1" width="27.5703125" customWidth="1"/>
    <col min="2" max="2" width="41.140625" customWidth="1"/>
    <col min="3" max="3" width="1.7109375" style="1" customWidth="1"/>
    <col min="5" max="5" width="20" customWidth="1"/>
    <col min="6" max="6" width="20.42578125" bestFit="1" customWidth="1"/>
    <col min="7" max="7" width="2.7109375" style="1" customWidth="1"/>
    <col min="8" max="8" width="31" customWidth="1"/>
    <col min="9" max="9" width="22.140625" customWidth="1"/>
    <col min="10" max="10" width="2.140625" style="1" customWidth="1"/>
    <col min="13" max="13" width="19" bestFit="1" customWidth="1"/>
    <col min="14" max="14" width="2.28515625" style="1" customWidth="1"/>
    <col min="16" max="16" width="20.140625" customWidth="1"/>
    <col min="17" max="17" width="24.5703125" customWidth="1"/>
    <col min="18" max="18" width="14.5703125" bestFit="1" customWidth="1"/>
  </cols>
  <sheetData>
    <row r="1" spans="1:18" ht="15.75" x14ac:dyDescent="0.25">
      <c r="A1" s="5"/>
      <c r="B1" s="5"/>
      <c r="C1" s="6"/>
      <c r="D1" s="5"/>
      <c r="E1" s="5"/>
      <c r="F1" s="5"/>
      <c r="G1" s="6"/>
      <c r="H1" s="5"/>
      <c r="I1" s="5"/>
      <c r="J1" s="6"/>
      <c r="K1" s="5"/>
      <c r="L1" s="5"/>
      <c r="M1" s="5"/>
      <c r="N1" s="6"/>
      <c r="O1" s="5"/>
      <c r="P1" s="5"/>
      <c r="Q1" s="5"/>
    </row>
    <row r="2" spans="1:18" ht="20.25" x14ac:dyDescent="0.25">
      <c r="A2" s="144" t="s">
        <v>26</v>
      </c>
      <c r="B2" s="144"/>
      <c r="C2" s="144"/>
      <c r="D2" s="144"/>
      <c r="E2" s="144"/>
      <c r="F2" s="144"/>
      <c r="G2" s="144"/>
      <c r="H2" s="144"/>
      <c r="I2" s="144"/>
      <c r="J2" s="144"/>
      <c r="K2" s="144"/>
      <c r="L2" s="144"/>
      <c r="M2" s="144"/>
      <c r="N2" s="144"/>
      <c r="O2" s="144"/>
      <c r="P2" s="144"/>
      <c r="Q2" s="5"/>
    </row>
    <row r="3" spans="1:18" ht="20.25" x14ac:dyDescent="0.25">
      <c r="A3" s="145" t="s">
        <v>55</v>
      </c>
      <c r="B3" s="145"/>
      <c r="C3" s="145"/>
      <c r="D3" s="145"/>
      <c r="E3" s="145"/>
      <c r="F3" s="145"/>
      <c r="G3" s="145"/>
      <c r="H3" s="145"/>
      <c r="I3" s="145"/>
      <c r="J3" s="145"/>
      <c r="K3" s="145"/>
      <c r="L3" s="145"/>
      <c r="M3" s="145"/>
      <c r="N3" s="145"/>
      <c r="O3" s="145"/>
      <c r="P3" s="145"/>
      <c r="Q3" s="5"/>
    </row>
    <row r="4" spans="1:18" ht="20.25" x14ac:dyDescent="0.25">
      <c r="A4" s="146" t="s">
        <v>46</v>
      </c>
      <c r="B4" s="146"/>
      <c r="C4" s="146"/>
      <c r="D4" s="146"/>
      <c r="E4" s="146"/>
      <c r="F4" s="146"/>
      <c r="G4" s="146"/>
      <c r="H4" s="146"/>
      <c r="I4" s="146"/>
      <c r="J4" s="146"/>
      <c r="K4" s="146"/>
      <c r="L4" s="146"/>
      <c r="M4" s="146"/>
      <c r="N4" s="146"/>
      <c r="O4" s="146"/>
      <c r="P4" s="146"/>
      <c r="Q4" s="5"/>
    </row>
    <row r="5" spans="1:18" ht="20.25" x14ac:dyDescent="0.25">
      <c r="A5" s="146" t="s">
        <v>47</v>
      </c>
      <c r="B5" s="146"/>
      <c r="C5" s="146"/>
      <c r="D5" s="146"/>
      <c r="E5" s="146"/>
      <c r="F5" s="146"/>
      <c r="G5" s="146"/>
      <c r="H5" s="146"/>
      <c r="I5" s="146"/>
      <c r="J5" s="146"/>
      <c r="K5" s="146"/>
      <c r="L5" s="146"/>
      <c r="M5" s="146"/>
      <c r="N5" s="146"/>
      <c r="O5" s="146"/>
      <c r="P5" s="146"/>
      <c r="Q5" s="5"/>
    </row>
    <row r="6" spans="1:18" ht="20.25" x14ac:dyDescent="0.25">
      <c r="A6" s="146" t="s">
        <v>48</v>
      </c>
      <c r="B6" s="146"/>
      <c r="C6" s="146"/>
      <c r="D6" s="146"/>
      <c r="E6" s="146"/>
      <c r="F6" s="146"/>
      <c r="G6" s="146"/>
      <c r="H6" s="146"/>
      <c r="I6" s="146"/>
      <c r="J6" s="146"/>
      <c r="K6" s="146"/>
      <c r="L6" s="146"/>
      <c r="M6" s="146"/>
      <c r="N6" s="146"/>
      <c r="O6" s="146"/>
      <c r="P6" s="146"/>
      <c r="Q6" s="5"/>
    </row>
    <row r="7" spans="1:18" ht="20.25" customHeight="1" x14ac:dyDescent="0.25">
      <c r="A7" s="138"/>
      <c r="B7" s="138"/>
      <c r="C7" s="138"/>
      <c r="D7" s="138"/>
      <c r="E7" s="138"/>
      <c r="F7" s="138"/>
      <c r="G7" s="138"/>
      <c r="H7" s="138"/>
      <c r="I7" s="138"/>
      <c r="J7" s="138"/>
      <c r="K7" s="138"/>
      <c r="L7" s="138"/>
      <c r="M7" s="138"/>
      <c r="N7" s="138"/>
      <c r="O7" s="138"/>
      <c r="P7" s="138"/>
      <c r="Q7" s="138"/>
    </row>
    <row r="8" spans="1:18" ht="16.5" customHeight="1" thickBot="1" x14ac:dyDescent="0.3">
      <c r="A8" s="138"/>
      <c r="B8" s="138"/>
      <c r="C8" s="138"/>
      <c r="D8" s="138"/>
      <c r="E8" s="138"/>
      <c r="F8" s="138"/>
      <c r="G8" s="138"/>
      <c r="H8" s="138"/>
      <c r="I8" s="138"/>
      <c r="J8" s="138"/>
      <c r="K8" s="138"/>
      <c r="L8" s="138"/>
      <c r="M8" s="138"/>
      <c r="N8" s="138"/>
      <c r="O8" s="138"/>
      <c r="P8" s="138"/>
      <c r="Q8" s="138"/>
    </row>
    <row r="9" spans="1:18" ht="52.5" customHeight="1" thickBot="1" x14ac:dyDescent="0.3">
      <c r="A9" s="127" t="s">
        <v>39</v>
      </c>
      <c r="B9" s="128"/>
      <c r="C9" s="5"/>
      <c r="D9" s="83" t="s">
        <v>45</v>
      </c>
      <c r="E9" s="84"/>
      <c r="F9" s="85"/>
      <c r="G9" s="3"/>
      <c r="H9" s="83" t="s">
        <v>56</v>
      </c>
      <c r="I9" s="85"/>
      <c r="J9" s="3"/>
      <c r="K9" s="133" t="s">
        <v>57</v>
      </c>
      <c r="L9" s="133"/>
      <c r="M9" s="133"/>
      <c r="N9" s="3"/>
      <c r="O9" s="94" t="s">
        <v>14</v>
      </c>
      <c r="P9" s="102"/>
      <c r="Q9" s="102"/>
    </row>
    <row r="10" spans="1:18" ht="44.25" customHeight="1" x14ac:dyDescent="0.25">
      <c r="A10" s="88" t="s">
        <v>0</v>
      </c>
      <c r="B10" s="130" t="s">
        <v>1</v>
      </c>
      <c r="C10" s="5"/>
      <c r="D10" s="103" t="s">
        <v>54</v>
      </c>
      <c r="E10" s="104"/>
      <c r="F10" s="7">
        <v>15246705</v>
      </c>
      <c r="G10" s="8"/>
      <c r="H10" s="27" t="s">
        <v>8</v>
      </c>
      <c r="I10" s="11">
        <f>Q13+Q14+Q15</f>
        <v>1702382.48</v>
      </c>
      <c r="J10" s="9"/>
      <c r="K10" s="136" t="s">
        <v>35</v>
      </c>
      <c r="L10" s="136"/>
      <c r="M10" s="137">
        <f>I10+I11+I12+I13+I14</f>
        <v>2203009.11</v>
      </c>
      <c r="N10" s="9"/>
      <c r="O10" s="147" t="s">
        <v>51</v>
      </c>
      <c r="P10" s="148"/>
      <c r="Q10" s="10">
        <v>10572000</v>
      </c>
    </row>
    <row r="11" spans="1:18" ht="45" customHeight="1" x14ac:dyDescent="0.25">
      <c r="A11" s="129"/>
      <c r="B11" s="87"/>
      <c r="C11" s="5"/>
      <c r="D11" s="103" t="s">
        <v>49</v>
      </c>
      <c r="E11" s="104"/>
      <c r="F11" s="7">
        <v>7853295</v>
      </c>
      <c r="G11" s="8"/>
      <c r="H11" s="27" t="s">
        <v>9</v>
      </c>
      <c r="I11" s="11">
        <v>187621.5</v>
      </c>
      <c r="J11" s="9"/>
      <c r="K11" s="136"/>
      <c r="L11" s="136"/>
      <c r="M11" s="137"/>
      <c r="N11" s="6"/>
      <c r="O11" s="103" t="s">
        <v>52</v>
      </c>
      <c r="P11" s="104"/>
      <c r="Q11" s="11">
        <v>6154858</v>
      </c>
    </row>
    <row r="12" spans="1:18" ht="45" customHeight="1" x14ac:dyDescent="0.25">
      <c r="A12" s="88" t="s">
        <v>2</v>
      </c>
      <c r="B12" s="86" t="s">
        <v>3</v>
      </c>
      <c r="C12" s="5"/>
      <c r="D12" s="103" t="s">
        <v>50</v>
      </c>
      <c r="E12" s="104"/>
      <c r="F12" s="7">
        <v>7900000</v>
      </c>
      <c r="G12" s="8"/>
      <c r="H12" s="27" t="s">
        <v>10</v>
      </c>
      <c r="I12" s="11">
        <v>88322</v>
      </c>
      <c r="J12" s="9"/>
      <c r="K12" s="133" t="s">
        <v>63</v>
      </c>
      <c r="L12" s="133"/>
      <c r="M12" s="133"/>
      <c r="N12" s="6"/>
      <c r="O12" s="103" t="s">
        <v>53</v>
      </c>
      <c r="P12" s="104"/>
      <c r="Q12" s="11">
        <v>6725552</v>
      </c>
    </row>
    <row r="13" spans="1:18" ht="63" customHeight="1" x14ac:dyDescent="0.25">
      <c r="A13" s="129"/>
      <c r="B13" s="87"/>
      <c r="C13" s="5"/>
      <c r="D13" s="131" t="s">
        <v>70</v>
      </c>
      <c r="E13" s="132"/>
      <c r="F13" s="14">
        <v>963969.99</v>
      </c>
      <c r="G13" s="8"/>
      <c r="H13" s="27" t="s">
        <v>11</v>
      </c>
      <c r="I13" s="11">
        <v>32021.05</v>
      </c>
      <c r="J13" s="9"/>
      <c r="K13" s="136" t="s">
        <v>13</v>
      </c>
      <c r="L13" s="136"/>
      <c r="M13" s="137">
        <f>M10</f>
        <v>2203009.11</v>
      </c>
      <c r="N13" s="6"/>
      <c r="O13" s="134" t="s">
        <v>60</v>
      </c>
      <c r="P13" s="135"/>
      <c r="Q13" s="15">
        <v>796563.64</v>
      </c>
    </row>
    <row r="14" spans="1:18" ht="73.5" customHeight="1" x14ac:dyDescent="0.25">
      <c r="A14" s="88" t="s">
        <v>4</v>
      </c>
      <c r="B14" s="86" t="s">
        <v>5</v>
      </c>
      <c r="C14" s="5"/>
      <c r="D14" s="131" t="s">
        <v>71</v>
      </c>
      <c r="E14" s="132"/>
      <c r="F14" s="14">
        <v>652574.89</v>
      </c>
      <c r="G14" s="8"/>
      <c r="H14" s="27" t="s">
        <v>12</v>
      </c>
      <c r="I14" s="11">
        <v>192662.08</v>
      </c>
      <c r="J14" s="9"/>
      <c r="K14" s="136"/>
      <c r="L14" s="136"/>
      <c r="M14" s="137"/>
      <c r="N14" s="6"/>
      <c r="O14" s="134" t="s">
        <v>61</v>
      </c>
      <c r="P14" s="135"/>
      <c r="Q14" s="15">
        <v>419848.05</v>
      </c>
    </row>
    <row r="15" spans="1:18" ht="59.25" customHeight="1" x14ac:dyDescent="0.25">
      <c r="A15" s="129"/>
      <c r="B15" s="87"/>
      <c r="C15" s="5"/>
      <c r="D15" s="131" t="s">
        <v>72</v>
      </c>
      <c r="E15" s="132"/>
      <c r="F15" s="14">
        <v>586464.23</v>
      </c>
      <c r="G15" s="8"/>
      <c r="J15" s="3"/>
      <c r="K15" s="5"/>
      <c r="L15" s="5"/>
      <c r="M15" s="5"/>
      <c r="N15" s="6"/>
      <c r="O15" s="134" t="s">
        <v>62</v>
      </c>
      <c r="P15" s="135"/>
      <c r="Q15" s="15">
        <v>485970.79</v>
      </c>
      <c r="R15" s="28"/>
    </row>
    <row r="16" spans="1:18" ht="61.5" customHeight="1" x14ac:dyDescent="0.25">
      <c r="A16" s="88" t="s">
        <v>32</v>
      </c>
      <c r="B16" s="86" t="s">
        <v>34</v>
      </c>
      <c r="C16" s="5"/>
      <c r="D16" s="103" t="s">
        <v>58</v>
      </c>
      <c r="E16" s="104"/>
      <c r="F16" s="16">
        <f>F13/F10</f>
        <v>6.3224807589574272E-2</v>
      </c>
      <c r="G16" s="8"/>
      <c r="J16" s="9"/>
      <c r="K16" s="5"/>
      <c r="L16" s="5"/>
      <c r="M16" s="5"/>
      <c r="N16" s="6"/>
      <c r="O16" s="103" t="s">
        <v>73</v>
      </c>
      <c r="P16" s="104"/>
      <c r="Q16" s="16">
        <f>Q13/Q10</f>
        <v>7.5346541808550896E-2</v>
      </c>
      <c r="R16" s="28"/>
    </row>
    <row r="17" spans="1:17" ht="66.75" customHeight="1" x14ac:dyDescent="0.25">
      <c r="A17" s="129"/>
      <c r="B17" s="87"/>
      <c r="C17" s="5"/>
      <c r="D17" s="103" t="s">
        <v>66</v>
      </c>
      <c r="E17" s="104"/>
      <c r="F17" s="16">
        <f t="shared" ref="F17:F18" si="0">F14/F11</f>
        <v>8.3095680220849982E-2</v>
      </c>
      <c r="G17" s="17"/>
      <c r="J17" s="9"/>
      <c r="K17" s="5"/>
      <c r="L17" s="5"/>
      <c r="M17" s="5"/>
      <c r="N17" s="6"/>
      <c r="O17" s="103" t="s">
        <v>74</v>
      </c>
      <c r="P17" s="104"/>
      <c r="Q17" s="16">
        <f>Q14/Q11</f>
        <v>6.8214092022919129E-2</v>
      </c>
    </row>
    <row r="18" spans="1:17" ht="66" customHeight="1" thickBot="1" x14ac:dyDescent="0.3">
      <c r="A18" s="88" t="s">
        <v>6</v>
      </c>
      <c r="B18" s="86" t="s">
        <v>7</v>
      </c>
      <c r="C18" s="5"/>
      <c r="D18" s="103" t="s">
        <v>59</v>
      </c>
      <c r="E18" s="104"/>
      <c r="F18" s="111">
        <f t="shared" si="0"/>
        <v>7.4235978481012654E-2</v>
      </c>
      <c r="G18" s="17"/>
      <c r="J18" s="9"/>
      <c r="K18" s="5"/>
      <c r="L18" s="5"/>
      <c r="M18" s="5"/>
      <c r="N18" s="6"/>
      <c r="O18" s="109" t="s">
        <v>75</v>
      </c>
      <c r="P18" s="110"/>
      <c r="Q18" s="18">
        <f>Q15/Q12</f>
        <v>7.225738348316986E-2</v>
      </c>
    </row>
    <row r="19" spans="1:17" ht="45" customHeight="1" thickBot="1" x14ac:dyDescent="0.3">
      <c r="A19" s="89"/>
      <c r="B19" s="90"/>
      <c r="C19" s="5"/>
      <c r="D19" s="109"/>
      <c r="E19" s="110"/>
      <c r="F19" s="112"/>
      <c r="G19" s="5"/>
      <c r="J19" s="6"/>
      <c r="K19" s="5"/>
      <c r="L19" s="5"/>
      <c r="M19" s="5"/>
      <c r="N19" s="6"/>
      <c r="O19" s="84" t="s">
        <v>44</v>
      </c>
      <c r="P19" s="84"/>
      <c r="Q19" s="84"/>
    </row>
    <row r="20" spans="1:17" ht="17.25" customHeight="1" thickBot="1" x14ac:dyDescent="0.3">
      <c r="A20" s="5"/>
      <c r="B20" s="5"/>
      <c r="C20" s="5"/>
      <c r="D20" s="5"/>
      <c r="E20" s="5"/>
      <c r="F20" s="5"/>
      <c r="G20" s="5"/>
      <c r="H20" s="5"/>
      <c r="I20" s="5"/>
      <c r="J20" s="6"/>
      <c r="K20" s="5"/>
      <c r="L20" s="5"/>
      <c r="M20" s="5"/>
      <c r="N20" s="6"/>
      <c r="O20" s="105"/>
      <c r="P20" s="105"/>
      <c r="Q20" s="105"/>
    </row>
    <row r="21" spans="1:17" ht="34.5" customHeight="1" thickBot="1" x14ac:dyDescent="0.3">
      <c r="A21" s="83" t="s">
        <v>15</v>
      </c>
      <c r="B21" s="85"/>
      <c r="C21" s="19"/>
      <c r="D21" s="106" t="s">
        <v>18</v>
      </c>
      <c r="E21" s="107"/>
      <c r="F21" s="108" t="s">
        <v>19</v>
      </c>
      <c r="G21" s="108"/>
      <c r="H21" s="108"/>
      <c r="I21" s="48" t="s">
        <v>20</v>
      </c>
      <c r="J21" s="19"/>
      <c r="K21" s="5"/>
      <c r="L21" s="5"/>
      <c r="M21" s="5"/>
      <c r="N21" s="6"/>
      <c r="O21" s="114" t="s">
        <v>22</v>
      </c>
      <c r="P21" s="115"/>
      <c r="Q21" s="65">
        <v>64</v>
      </c>
    </row>
    <row r="22" spans="1:17" ht="24" customHeight="1" thickBot="1" x14ac:dyDescent="0.3">
      <c r="A22" s="94"/>
      <c r="B22" s="95"/>
      <c r="C22" s="6"/>
      <c r="D22" s="106"/>
      <c r="E22" s="108"/>
      <c r="F22" s="108">
        <v>2025</v>
      </c>
      <c r="G22" s="108"/>
      <c r="H22" s="108"/>
      <c r="I22" s="47"/>
      <c r="J22" s="6"/>
      <c r="K22" s="5"/>
      <c r="L22" s="5"/>
      <c r="M22" s="5"/>
      <c r="N22" s="6"/>
      <c r="O22" s="72" t="s">
        <v>23</v>
      </c>
      <c r="P22" s="73"/>
      <c r="Q22" s="63">
        <v>36</v>
      </c>
    </row>
    <row r="23" spans="1:17" ht="24.75" hidden="1" customHeight="1" x14ac:dyDescent="0.25">
      <c r="A23" s="36"/>
      <c r="B23" s="37"/>
      <c r="C23" s="6"/>
      <c r="D23" s="12"/>
      <c r="E23" s="5"/>
      <c r="F23" s="5"/>
      <c r="G23" s="6"/>
      <c r="H23" s="5"/>
      <c r="I23" s="13"/>
      <c r="J23" s="6"/>
      <c r="K23" s="5"/>
      <c r="L23" s="5"/>
      <c r="M23" s="5"/>
      <c r="N23" s="6"/>
      <c r="O23" s="120" t="s">
        <v>25</v>
      </c>
      <c r="P23" s="121"/>
      <c r="Q23" s="122"/>
    </row>
    <row r="24" spans="1:17" ht="24.75" hidden="1" customHeight="1" x14ac:dyDescent="0.25">
      <c r="A24" s="36"/>
      <c r="B24" s="37"/>
      <c r="C24" s="6"/>
      <c r="D24" s="12"/>
      <c r="E24" s="5"/>
      <c r="F24" s="5"/>
      <c r="G24" s="6"/>
      <c r="H24" s="5"/>
      <c r="I24" s="13"/>
      <c r="J24" s="6"/>
      <c r="K24" s="5"/>
      <c r="L24" s="5"/>
      <c r="M24" s="5"/>
      <c r="N24" s="6"/>
      <c r="O24" s="118" t="s">
        <v>22</v>
      </c>
      <c r="P24" s="119"/>
      <c r="Q24" s="21">
        <v>19</v>
      </c>
    </row>
    <row r="25" spans="1:17" ht="32.25" customHeight="1" x14ac:dyDescent="0.25">
      <c r="A25" s="41" t="s">
        <v>29</v>
      </c>
      <c r="B25" s="42" t="s">
        <v>33</v>
      </c>
      <c r="C25" s="22"/>
      <c r="D25" s="96">
        <v>15246705</v>
      </c>
      <c r="E25" s="97"/>
      <c r="F25" s="100">
        <v>10411898.890000001</v>
      </c>
      <c r="G25" s="100"/>
      <c r="H25" s="100"/>
      <c r="I25" s="43">
        <f>F25/D25</f>
        <v>0.68289501830067545</v>
      </c>
      <c r="J25" s="44"/>
      <c r="K25" s="45"/>
      <c r="L25" s="45"/>
      <c r="M25" s="45"/>
      <c r="N25" s="6"/>
      <c r="O25" s="116" t="s">
        <v>24</v>
      </c>
      <c r="P25" s="117"/>
      <c r="Q25" s="62">
        <v>42</v>
      </c>
    </row>
    <row r="26" spans="1:17" ht="32.25" customHeight="1" thickBot="1" x14ac:dyDescent="0.3">
      <c r="A26" s="24" t="s">
        <v>30</v>
      </c>
      <c r="B26" s="25" t="s">
        <v>16</v>
      </c>
      <c r="C26" s="44"/>
      <c r="D26" s="96">
        <v>7853295</v>
      </c>
      <c r="E26" s="97"/>
      <c r="F26" s="100">
        <v>5445879.6699999999</v>
      </c>
      <c r="G26" s="100"/>
      <c r="H26" s="100"/>
      <c r="I26" s="43">
        <f t="shared" ref="I26:I27" si="1">F26/D26</f>
        <v>0.69345156014131648</v>
      </c>
      <c r="J26" s="44"/>
      <c r="K26" s="45"/>
      <c r="L26" s="45"/>
      <c r="M26" s="45"/>
      <c r="N26" s="6"/>
      <c r="O26" s="94" t="s">
        <v>27</v>
      </c>
      <c r="P26" s="102"/>
      <c r="Q26" s="102"/>
    </row>
    <row r="27" spans="1:17" ht="32.25" customHeight="1" thickBot="1" x14ac:dyDescent="0.3">
      <c r="A27" s="79" t="s">
        <v>31</v>
      </c>
      <c r="B27" s="81" t="s">
        <v>17</v>
      </c>
      <c r="C27" s="44"/>
      <c r="D27" s="98">
        <v>7900000</v>
      </c>
      <c r="E27" s="99"/>
      <c r="F27" s="101">
        <v>5279149.55</v>
      </c>
      <c r="G27" s="101"/>
      <c r="H27" s="101"/>
      <c r="I27" s="46">
        <f t="shared" si="1"/>
        <v>0.66824677848101266</v>
      </c>
      <c r="J27" s="44"/>
      <c r="K27" s="45"/>
      <c r="L27" s="45"/>
      <c r="M27" s="45"/>
      <c r="N27" s="6"/>
      <c r="O27" s="125" t="s">
        <v>22</v>
      </c>
      <c r="P27" s="126"/>
      <c r="Q27" s="64">
        <v>1</v>
      </c>
    </row>
    <row r="28" spans="1:17" ht="24.95" customHeight="1" thickBot="1" x14ac:dyDescent="0.3">
      <c r="A28" s="80"/>
      <c r="B28" s="82"/>
      <c r="C28" s="45"/>
      <c r="D28" s="74">
        <f>SUM(D25:E27)</f>
        <v>31000000</v>
      </c>
      <c r="E28" s="75"/>
      <c r="F28" s="76">
        <f>SUM(F25:H27)</f>
        <v>21136928.109999999</v>
      </c>
      <c r="G28" s="76"/>
      <c r="H28" s="76"/>
      <c r="I28" s="50">
        <f>F28/D28</f>
        <v>0.68183639064516122</v>
      </c>
      <c r="J28" s="45"/>
      <c r="K28" s="45"/>
      <c r="L28" s="45"/>
      <c r="M28" s="45"/>
      <c r="N28" s="6"/>
      <c r="O28" s="72" t="s">
        <v>23</v>
      </c>
      <c r="P28" s="73"/>
      <c r="Q28" s="20">
        <v>1</v>
      </c>
    </row>
    <row r="29" spans="1:17" ht="29.25" customHeight="1" thickBot="1" x14ac:dyDescent="0.3">
      <c r="A29" s="91" t="s">
        <v>76</v>
      </c>
      <c r="B29" s="92"/>
      <c r="C29" s="92"/>
      <c r="D29" s="92"/>
      <c r="E29" s="92"/>
      <c r="F29" s="92"/>
      <c r="G29" s="92"/>
      <c r="H29" s="92"/>
      <c r="I29" s="92"/>
      <c r="J29" s="92"/>
      <c r="K29" s="92"/>
      <c r="L29" s="92"/>
      <c r="M29" s="93"/>
      <c r="N29" s="6"/>
      <c r="O29" s="77" t="s">
        <v>24</v>
      </c>
      <c r="P29" s="78"/>
      <c r="Q29" s="23">
        <v>0</v>
      </c>
    </row>
    <row r="30" spans="1:17" ht="59.25" customHeight="1" thickBot="1" x14ac:dyDescent="0.3">
      <c r="A30" s="69" t="s">
        <v>67</v>
      </c>
      <c r="B30" s="70"/>
      <c r="C30" s="70"/>
      <c r="D30" s="70"/>
      <c r="E30" s="70"/>
      <c r="F30" s="70"/>
      <c r="G30" s="70"/>
      <c r="H30" s="70"/>
      <c r="I30" s="70"/>
      <c r="J30" s="70"/>
      <c r="K30" s="70"/>
      <c r="L30" s="70"/>
      <c r="M30" s="71"/>
      <c r="N30" s="6"/>
      <c r="O30" s="83" t="s">
        <v>28</v>
      </c>
      <c r="P30" s="84"/>
      <c r="Q30" s="85"/>
    </row>
    <row r="31" spans="1:17" ht="48.75" customHeight="1" x14ac:dyDescent="0.25">
      <c r="A31" s="66" t="s">
        <v>68</v>
      </c>
      <c r="B31" s="67"/>
      <c r="C31" s="67"/>
      <c r="D31" s="67"/>
      <c r="E31" s="67"/>
      <c r="F31" s="67"/>
      <c r="G31" s="67"/>
      <c r="H31" s="67"/>
      <c r="I31" s="67"/>
      <c r="J31" s="67"/>
      <c r="K31" s="67"/>
      <c r="L31" s="67"/>
      <c r="M31" s="68"/>
      <c r="N31" s="6"/>
      <c r="O31" s="125" t="s">
        <v>22</v>
      </c>
      <c r="P31" s="126"/>
      <c r="Q31" s="20">
        <v>0</v>
      </c>
    </row>
    <row r="32" spans="1:17" ht="37.5" customHeight="1" x14ac:dyDescent="0.25">
      <c r="A32" s="69" t="s">
        <v>65</v>
      </c>
      <c r="B32" s="70"/>
      <c r="C32" s="70"/>
      <c r="D32" s="70"/>
      <c r="E32" s="70"/>
      <c r="F32" s="70"/>
      <c r="G32" s="70"/>
      <c r="H32" s="70"/>
      <c r="I32" s="70"/>
      <c r="J32" s="70"/>
      <c r="K32" s="70"/>
      <c r="L32" s="70"/>
      <c r="M32" s="71"/>
      <c r="N32" s="6"/>
      <c r="O32" s="72" t="s">
        <v>23</v>
      </c>
      <c r="P32" s="73"/>
      <c r="Q32" s="20">
        <v>0</v>
      </c>
    </row>
    <row r="33" spans="1:17" ht="30.75" customHeight="1" x14ac:dyDescent="0.25">
      <c r="A33" s="66" t="s">
        <v>69</v>
      </c>
      <c r="B33" s="67"/>
      <c r="C33" s="67"/>
      <c r="D33" s="67"/>
      <c r="E33" s="67"/>
      <c r="F33" s="67"/>
      <c r="G33" s="67"/>
      <c r="H33" s="67"/>
      <c r="I33" s="67"/>
      <c r="J33" s="67"/>
      <c r="K33" s="67"/>
      <c r="L33" s="67"/>
      <c r="M33" s="68"/>
      <c r="N33" s="6"/>
      <c r="O33" s="72" t="s">
        <v>24</v>
      </c>
      <c r="P33" s="73"/>
      <c r="Q33" s="142">
        <v>0</v>
      </c>
    </row>
    <row r="34" spans="1:17" ht="53.25" customHeight="1" thickBot="1" x14ac:dyDescent="0.3">
      <c r="A34" s="139" t="s">
        <v>64</v>
      </c>
      <c r="B34" s="140"/>
      <c r="C34" s="140"/>
      <c r="D34" s="140"/>
      <c r="E34" s="140"/>
      <c r="F34" s="140"/>
      <c r="G34" s="140"/>
      <c r="H34" s="140"/>
      <c r="I34" s="140"/>
      <c r="J34" s="140"/>
      <c r="K34" s="140"/>
      <c r="L34" s="140"/>
      <c r="M34" s="141"/>
      <c r="N34" s="49"/>
      <c r="O34" s="77"/>
      <c r="P34" s="78"/>
      <c r="Q34" s="143"/>
    </row>
    <row r="35" spans="1:17" ht="18.75" x14ac:dyDescent="0.3">
      <c r="B35" s="4"/>
      <c r="C35" s="4"/>
      <c r="D35" s="4"/>
      <c r="E35" s="4"/>
      <c r="I35" s="49"/>
      <c r="J35" s="49"/>
      <c r="K35" s="49"/>
      <c r="L35" s="49"/>
      <c r="M35" s="49"/>
      <c r="N35" s="49"/>
      <c r="O35" s="49"/>
    </row>
    <row r="36" spans="1:17" x14ac:dyDescent="0.25">
      <c r="B36" s="1"/>
      <c r="D36" s="1"/>
      <c r="E36" s="1"/>
    </row>
    <row r="37" spans="1:17" x14ac:dyDescent="0.25">
      <c r="B37" s="1"/>
      <c r="D37" s="1"/>
      <c r="E37" s="1"/>
    </row>
    <row r="38" spans="1:17" x14ac:dyDescent="0.25">
      <c r="B38" s="1"/>
      <c r="D38" s="1"/>
      <c r="E38" s="1"/>
    </row>
    <row r="39" spans="1:17" x14ac:dyDescent="0.25">
      <c r="B39" s="1"/>
      <c r="D39" s="1"/>
      <c r="E39" s="1"/>
    </row>
    <row r="44" spans="1:17" x14ac:dyDescent="0.25">
      <c r="O44" s="123" t="s">
        <v>21</v>
      </c>
      <c r="P44" s="124"/>
      <c r="Q44" s="124"/>
    </row>
    <row r="45" spans="1:17" x14ac:dyDescent="0.25">
      <c r="O45" s="2"/>
      <c r="P45" s="2"/>
      <c r="Q45" s="2"/>
    </row>
    <row r="46" spans="1:17" x14ac:dyDescent="0.25">
      <c r="O46" s="2"/>
      <c r="P46" s="2"/>
      <c r="Q46" s="2"/>
    </row>
    <row r="47" spans="1:17" x14ac:dyDescent="0.25">
      <c r="O47" s="2"/>
      <c r="P47" s="2"/>
      <c r="Q47" s="2"/>
    </row>
    <row r="48" spans="1:17" x14ac:dyDescent="0.25">
      <c r="O48" s="113"/>
      <c r="P48" s="113"/>
      <c r="Q48" s="113"/>
    </row>
    <row r="49" spans="15:17" x14ac:dyDescent="0.25">
      <c r="O49" s="113"/>
      <c r="P49" s="113"/>
      <c r="Q49" s="113"/>
    </row>
    <row r="50" spans="15:17" x14ac:dyDescent="0.25">
      <c r="O50" s="113"/>
      <c r="P50" s="113"/>
      <c r="Q50" s="113"/>
    </row>
    <row r="51" spans="15:17" x14ac:dyDescent="0.25">
      <c r="O51" s="2"/>
      <c r="P51" s="2"/>
      <c r="Q51" s="2"/>
    </row>
    <row r="52" spans="15:17" x14ac:dyDescent="0.25">
      <c r="O52" s="2"/>
      <c r="P52" s="2"/>
      <c r="Q52" s="2"/>
    </row>
  </sheetData>
  <mergeCells count="85">
    <mergeCell ref="A7:Q8"/>
    <mergeCell ref="A34:M34"/>
    <mergeCell ref="O33:P34"/>
    <mergeCell ref="Q33:Q34"/>
    <mergeCell ref="A2:P2"/>
    <mergeCell ref="A3:P3"/>
    <mergeCell ref="A4:P4"/>
    <mergeCell ref="A5:P5"/>
    <mergeCell ref="A6:P6"/>
    <mergeCell ref="A14:A15"/>
    <mergeCell ref="B14:B15"/>
    <mergeCell ref="A16:A17"/>
    <mergeCell ref="D17:E17"/>
    <mergeCell ref="K9:M9"/>
    <mergeCell ref="H9:I9"/>
    <mergeCell ref="O10:P10"/>
    <mergeCell ref="O13:P13"/>
    <mergeCell ref="O14:P14"/>
    <mergeCell ref="O15:P15"/>
    <mergeCell ref="K10:L11"/>
    <mergeCell ref="M10:M11"/>
    <mergeCell ref="K13:L14"/>
    <mergeCell ref="M13:M14"/>
    <mergeCell ref="D15:E15"/>
    <mergeCell ref="K12:M12"/>
    <mergeCell ref="D14:E14"/>
    <mergeCell ref="D13:E13"/>
    <mergeCell ref="D16:E16"/>
    <mergeCell ref="A9:B9"/>
    <mergeCell ref="A10:A11"/>
    <mergeCell ref="B10:B11"/>
    <mergeCell ref="A12:A13"/>
    <mergeCell ref="B12:B13"/>
    <mergeCell ref="O49:Q49"/>
    <mergeCell ref="O50:Q50"/>
    <mergeCell ref="O21:P21"/>
    <mergeCell ref="O22:P22"/>
    <mergeCell ref="O25:P25"/>
    <mergeCell ref="O24:P24"/>
    <mergeCell ref="O23:Q23"/>
    <mergeCell ref="O44:Q44"/>
    <mergeCell ref="O48:Q48"/>
    <mergeCell ref="O26:Q26"/>
    <mergeCell ref="O31:P31"/>
    <mergeCell ref="O27:P27"/>
    <mergeCell ref="O28:P28"/>
    <mergeCell ref="O19:Q20"/>
    <mergeCell ref="O16:P16"/>
    <mergeCell ref="D21:E21"/>
    <mergeCell ref="F21:H21"/>
    <mergeCell ref="D22:E22"/>
    <mergeCell ref="F22:H22"/>
    <mergeCell ref="O17:P17"/>
    <mergeCell ref="O18:P18"/>
    <mergeCell ref="D18:E19"/>
    <mergeCell ref="F18:F19"/>
    <mergeCell ref="O9:Q9"/>
    <mergeCell ref="D9:F9"/>
    <mergeCell ref="D10:E10"/>
    <mergeCell ref="D11:E11"/>
    <mergeCell ref="D12:E12"/>
    <mergeCell ref="O12:P12"/>
    <mergeCell ref="O11:P11"/>
    <mergeCell ref="B16:B17"/>
    <mergeCell ref="A18:A19"/>
    <mergeCell ref="B18:B19"/>
    <mergeCell ref="A29:M29"/>
    <mergeCell ref="A30:M30"/>
    <mergeCell ref="A21:B22"/>
    <mergeCell ref="D25:E25"/>
    <mergeCell ref="D26:E26"/>
    <mergeCell ref="D27:E27"/>
    <mergeCell ref="F25:H25"/>
    <mergeCell ref="F26:H26"/>
    <mergeCell ref="F27:H27"/>
    <mergeCell ref="A33:M33"/>
    <mergeCell ref="A31:M31"/>
    <mergeCell ref="A32:M32"/>
    <mergeCell ref="O32:P32"/>
    <mergeCell ref="D28:E28"/>
    <mergeCell ref="F28:H28"/>
    <mergeCell ref="O29:P29"/>
    <mergeCell ref="A27:A28"/>
    <mergeCell ref="B27:B28"/>
    <mergeCell ref="O30:Q30"/>
  </mergeCells>
  <printOptions horizontalCentered="1"/>
  <pageMargins left="0.19685039370078741" right="0.23622047244094491" top="0.31496062992125984" bottom="0.39370078740157483" header="0.31496062992125984" footer="0.31496062992125984"/>
  <pageSetup paperSize="8" scale="68" fitToWidth="0" fitToHeight="0"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019D8-0150-49B9-8F48-FFEE71FD17EB}">
  <dimension ref="A2:N56"/>
  <sheetViews>
    <sheetView topLeftCell="C48" zoomScale="160" zoomScaleNormal="160" workbookViewId="0">
      <selection activeCell="D58" sqref="D58"/>
    </sheetView>
  </sheetViews>
  <sheetFormatPr baseColWidth="10" defaultRowHeight="15" x14ac:dyDescent="0.25"/>
  <cols>
    <col min="2" max="2" width="46.7109375" customWidth="1"/>
    <col min="3" max="3" width="35.7109375" customWidth="1"/>
    <col min="9" max="9" width="23.5703125" style="40" customWidth="1"/>
    <col min="14" max="14" width="15.5703125" bestFit="1" customWidth="1"/>
  </cols>
  <sheetData>
    <row r="2" spans="1:14" ht="15.75" thickBot="1" x14ac:dyDescent="0.3"/>
    <row r="3" spans="1:14" x14ac:dyDescent="0.25">
      <c r="B3" s="83" t="s">
        <v>36</v>
      </c>
      <c r="C3" s="84" t="s">
        <v>37</v>
      </c>
      <c r="D3" s="85" t="s">
        <v>20</v>
      </c>
      <c r="H3" t="s">
        <v>38</v>
      </c>
      <c r="I3" s="40">
        <v>31000000</v>
      </c>
    </row>
    <row r="4" spans="1:14" ht="15" customHeight="1" x14ac:dyDescent="0.25">
      <c r="B4" s="94"/>
      <c r="C4" s="102"/>
      <c r="D4" s="95"/>
      <c r="F4">
        <v>2025</v>
      </c>
      <c r="H4" t="s">
        <v>37</v>
      </c>
      <c r="I4" s="40">
        <f>C8</f>
        <v>21136928.109999999</v>
      </c>
    </row>
    <row r="5" spans="1:14" ht="15.75" customHeight="1" x14ac:dyDescent="0.25">
      <c r="A5" s="24">
        <v>67</v>
      </c>
      <c r="B5" s="29">
        <f>Hoja1!D25</f>
        <v>15246705</v>
      </c>
      <c r="C5" s="30">
        <f>Hoja1!F25</f>
        <v>10411898.890000001</v>
      </c>
      <c r="D5" s="31">
        <f>C5/B5</f>
        <v>0.68289501830067545</v>
      </c>
      <c r="N5" s="40"/>
    </row>
    <row r="6" spans="1:14" ht="15.75" x14ac:dyDescent="0.25">
      <c r="A6" s="24">
        <v>68</v>
      </c>
      <c r="B6" s="29">
        <f>Hoja1!D26</f>
        <v>7853295</v>
      </c>
      <c r="C6" s="30">
        <f>Hoja1!F26</f>
        <v>5445879.6699999999</v>
      </c>
      <c r="D6" s="31">
        <f>C6/B6</f>
        <v>0.69345156014131648</v>
      </c>
    </row>
    <row r="7" spans="1:14" ht="16.5" thickBot="1" x14ac:dyDescent="0.3">
      <c r="A7" s="26">
        <v>69</v>
      </c>
      <c r="B7" s="32">
        <f>Hoja1!D27</f>
        <v>7900000</v>
      </c>
      <c r="C7" s="33">
        <f>Hoja1!F27</f>
        <v>5279149.55</v>
      </c>
      <c r="D7" s="39">
        <f>C7/B7</f>
        <v>0.66824677848101266</v>
      </c>
    </row>
    <row r="8" spans="1:14" ht="16.5" thickBot="1" x14ac:dyDescent="0.3">
      <c r="B8" s="34">
        <f>SUM(B5:B7)</f>
        <v>31000000</v>
      </c>
      <c r="C8" s="38">
        <f>SUM(C5:C7)</f>
        <v>21136928.109999999</v>
      </c>
      <c r="D8" s="35">
        <f>C8/B8</f>
        <v>0.68183639064516122</v>
      </c>
    </row>
    <row r="41" spans="1:4" ht="60" x14ac:dyDescent="0.25">
      <c r="A41" s="53"/>
      <c r="B41" s="53" t="s">
        <v>40</v>
      </c>
      <c r="C41" s="53" t="s">
        <v>41</v>
      </c>
      <c r="D41" s="54" t="s">
        <v>42</v>
      </c>
    </row>
    <row r="42" spans="1:4" x14ac:dyDescent="0.25">
      <c r="A42" s="53" t="s">
        <v>22</v>
      </c>
      <c r="B42" s="57">
        <f>Hoja1!F10</f>
        <v>15246705</v>
      </c>
      <c r="C42" s="59">
        <f>Hoja1!F13</f>
        <v>963969.99</v>
      </c>
      <c r="D42" s="55">
        <f>C42/B42</f>
        <v>6.3224807589574272E-2</v>
      </c>
    </row>
    <row r="43" spans="1:4" x14ac:dyDescent="0.25">
      <c r="A43" s="53" t="s">
        <v>23</v>
      </c>
      <c r="B43" s="57">
        <f>Hoja1!F11</f>
        <v>7853295</v>
      </c>
      <c r="C43" s="59">
        <f>Hoja1!F14</f>
        <v>652574.89</v>
      </c>
      <c r="D43" s="55">
        <f t="shared" ref="D43:D44" si="0">C43/B43</f>
        <v>8.3095680220849982E-2</v>
      </c>
    </row>
    <row r="44" spans="1:4" x14ac:dyDescent="0.25">
      <c r="A44" s="53" t="s">
        <v>24</v>
      </c>
      <c r="B44" s="57">
        <f>Hoja1!F12</f>
        <v>7900000</v>
      </c>
      <c r="C44" s="59">
        <f>Hoja1!F15</f>
        <v>586464.23</v>
      </c>
      <c r="D44" s="55">
        <f t="shared" si="0"/>
        <v>7.4235978481012654E-2</v>
      </c>
    </row>
    <row r="45" spans="1:4" x14ac:dyDescent="0.25">
      <c r="B45" s="58">
        <f>SUM(B42:B44)</f>
        <v>31000000</v>
      </c>
      <c r="C45" s="58">
        <f>SUM(C42:C44)</f>
        <v>2203009.11</v>
      </c>
      <c r="D45" s="56">
        <f>SUM(D42:D44)/3</f>
        <v>7.3518822097145636E-2</v>
      </c>
    </row>
    <row r="51" spans="1:4" ht="45" x14ac:dyDescent="0.25">
      <c r="B51" t="s">
        <v>40</v>
      </c>
      <c r="C51" t="s">
        <v>41</v>
      </c>
      <c r="D51" s="51" t="s">
        <v>43</v>
      </c>
    </row>
    <row r="52" spans="1:4" x14ac:dyDescent="0.25">
      <c r="A52" t="s">
        <v>22</v>
      </c>
      <c r="B52" s="40">
        <f>Hoja1!D25</f>
        <v>15246705</v>
      </c>
      <c r="C52" s="60">
        <f>Hoja1!F25</f>
        <v>10411898.890000001</v>
      </c>
      <c r="D52" s="52">
        <f>C52/B52</f>
        <v>0.68289501830067545</v>
      </c>
    </row>
    <row r="53" spans="1:4" x14ac:dyDescent="0.25">
      <c r="A53" t="s">
        <v>23</v>
      </c>
      <c r="B53" s="40">
        <f>Hoja1!D26</f>
        <v>7853295</v>
      </c>
      <c r="C53" s="60">
        <f>Hoja1!F26</f>
        <v>5445879.6699999999</v>
      </c>
      <c r="D53" s="52">
        <f>C53/B53</f>
        <v>0.69345156014131648</v>
      </c>
    </row>
    <row r="54" spans="1:4" x14ac:dyDescent="0.25">
      <c r="A54" t="s">
        <v>24</v>
      </c>
      <c r="B54" s="40">
        <f>Hoja1!D27</f>
        <v>7900000</v>
      </c>
      <c r="C54" s="60">
        <f>Hoja1!F27</f>
        <v>5279149.55</v>
      </c>
      <c r="D54" s="52">
        <f>C54/B54</f>
        <v>0.66824677848101266</v>
      </c>
    </row>
    <row r="55" spans="1:4" x14ac:dyDescent="0.25">
      <c r="B55" s="40">
        <f>SUM(B52:B54)</f>
        <v>31000000</v>
      </c>
      <c r="C55" s="40">
        <f>SUM(C52:C54)</f>
        <v>21136928.109999999</v>
      </c>
      <c r="D55" s="52">
        <f>C55/B55</f>
        <v>0.68183639064516122</v>
      </c>
    </row>
    <row r="56" spans="1:4" x14ac:dyDescent="0.25">
      <c r="D56" s="61">
        <f>(D52+D53+D54)/3</f>
        <v>0.68153111897433494</v>
      </c>
    </row>
  </sheetData>
  <sortState xmlns:xlrd2="http://schemas.microsoft.com/office/spreadsheetml/2017/richdata2" ref="A52:D54">
    <sortCondition descending="1" ref="D52:D54"/>
  </sortState>
  <mergeCells count="3">
    <mergeCell ref="B3:B4"/>
    <mergeCell ref="C3:C4"/>
    <mergeCell ref="D3:D4"/>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Ramiro Hernández Zamora</dc:creator>
  <cp:lastModifiedBy>César Alberto Mármol Carranza</cp:lastModifiedBy>
  <cp:lastPrinted>2025-10-09T14:31:08Z</cp:lastPrinted>
  <dcterms:created xsi:type="dcterms:W3CDTF">2025-07-01T16:17:00Z</dcterms:created>
  <dcterms:modified xsi:type="dcterms:W3CDTF">2025-10-09T14:32:35Z</dcterms:modified>
</cp:coreProperties>
</file>