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Renglón 011" sheetId="1" r:id="rId1"/>
  </sheets>
  <definedNames>
    <definedName name="_xlnm._FilterDatabase" localSheetId="0" hidden="1">'Renglón 011'!$A$7:$X$27</definedName>
  </definedNames>
  <calcPr calcId="152511"/>
</workbook>
</file>

<file path=xl/calcChain.xml><?xml version="1.0" encoding="utf-8"?>
<calcChain xmlns="http://schemas.openxmlformats.org/spreadsheetml/2006/main">
  <c r="T13" i="1" l="1"/>
  <c r="U13" i="1" s="1"/>
  <c r="T31" i="1" l="1"/>
  <c r="N31" i="1"/>
  <c r="U31" i="1" l="1"/>
  <c r="T24" i="1"/>
  <c r="N24" i="1"/>
  <c r="T22" i="1"/>
  <c r="N22" i="1"/>
  <c r="U22" i="1" l="1"/>
  <c r="U24" i="1"/>
  <c r="T9" i="1" l="1"/>
  <c r="N27" i="1" l="1"/>
  <c r="T27" i="1"/>
  <c r="U27" i="1" s="1"/>
  <c r="N13" i="1" l="1"/>
  <c r="N9" i="1"/>
  <c r="U9" i="1" s="1"/>
  <c r="X11" i="1" l="1"/>
  <c r="N11" i="1"/>
  <c r="T11" i="1" l="1"/>
  <c r="U11" i="1" s="1"/>
  <c r="N30" i="1" l="1"/>
  <c r="N29" i="1"/>
  <c r="T29" i="1" l="1"/>
  <c r="T30" i="1" l="1"/>
  <c r="U30" i="1" s="1"/>
  <c r="U29" i="1"/>
  <c r="N28" i="1" l="1"/>
  <c r="T28" i="1" l="1"/>
  <c r="U28" i="1" s="1"/>
  <c r="N23" i="1" l="1"/>
  <c r="N25" i="1"/>
  <c r="N12" i="1"/>
  <c r="N10" i="1"/>
  <c r="N14" i="1"/>
  <c r="N16" i="1"/>
  <c r="N15" i="1"/>
  <c r="T16" i="1" l="1"/>
  <c r="U16" i="1" s="1"/>
  <c r="N26" i="1" l="1"/>
  <c r="T15" i="1" l="1"/>
  <c r="Q26" i="1"/>
  <c r="X10" i="1"/>
  <c r="X14" i="1"/>
  <c r="T26" i="1" l="1"/>
  <c r="U26" i="1" s="1"/>
  <c r="U15" i="1"/>
  <c r="T14" i="1" l="1"/>
  <c r="Q23" i="1"/>
  <c r="U14" i="1" l="1"/>
  <c r="T12" i="1"/>
  <c r="U12" i="1" s="1"/>
  <c r="T10" i="1"/>
  <c r="U10" i="1" s="1"/>
  <c r="Q25" i="1"/>
  <c r="T23" i="1" l="1"/>
  <c r="U23" i="1" s="1"/>
  <c r="T25" i="1"/>
  <c r="U25" i="1" s="1"/>
</calcChain>
</file>

<file path=xl/sharedStrings.xml><?xml version="1.0" encoding="utf-8"?>
<sst xmlns="http://schemas.openxmlformats.org/spreadsheetml/2006/main" count="143" uniqueCount="84">
  <si>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</si>
  <si>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</si>
  <si>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</si>
  <si>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</si>
  <si>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</si>
  <si>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</si>
  <si>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</si>
  <si>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</si>
  <si>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</si>
  <si>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</si>
  <si>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</si>
  <si>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</si>
  <si>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</si>
  <si>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</si>
  <si>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</si>
  <si>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</si>
  <si>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</si>
  <si>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</si>
  <si>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</si>
  <si>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</si>
  <si>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</si>
  <si>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</si>
  <si>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</si>
  <si>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</si>
  <si>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</si>
  <si>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</si>
  <si>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</si>
  <si>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</si>
  <si>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</si>
  <si>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</si>
  <si>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</si>
  <si>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</si>
  <si>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</si>
  <si>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</si>
  <si>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Dania Maritza Ochoa Pérez</t>
  </si>
  <si>
    <t>2496 26942 0101</t>
  </si>
  <si>
    <t>2996 17807 0101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</si>
  <si>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</si>
  <si>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</si>
  <si>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</si>
  <si>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</si>
  <si>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</si>
  <si>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</si>
  <si>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</si>
  <si>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Madelyn Sucely Estrada Recinos</t>
  </si>
  <si>
    <t>Marta Lidia Muy Leiva</t>
  </si>
  <si>
    <t>Carlos Alfredo Yojcom Morataya</t>
  </si>
  <si>
    <t>Alva Sucena Rivera Guevara</t>
  </si>
  <si>
    <t>Ana Larissa Quiñónez Monterroso</t>
  </si>
  <si>
    <t>Josué Nicolás Godínez Martínez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</si>
  <si>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</si>
  <si>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</si>
  <si>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</si>
  <si>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</si>
  <si>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</si>
  <si>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</si>
  <si>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</si>
  <si>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</si>
  <si>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1597 96393 0101</t>
  </si>
  <si>
    <t>Sandra Izabel Zapeta Pérez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</si>
  <si>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</si>
  <si>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</si>
  <si>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</si>
  <si>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</si>
  <si>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</si>
  <si>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</si>
  <si>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</si>
  <si>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</si>
  <si>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</si>
  <si>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}</t>
  </si>
  <si>
    <t>DECRETO            81-70</t>
  </si>
  <si>
    <t>1999 86016 0101</t>
  </si>
  <si>
    <t>Carlos Alberto Camey Escobar</t>
  </si>
  <si>
    <t xml:space="preserve">Jorge Francisco Girón Mendizabal </t>
  </si>
  <si>
    <t>1599 29625 0101</t>
  </si>
  <si>
    <t xml:space="preserve">Carlos Danilo Amaya Morales </t>
  </si>
  <si>
    <t>3632 15530 0924</t>
  </si>
  <si>
    <t xml:space="preserve">Cristian Alexander López Barrios </t>
  </si>
  <si>
    <t>2271 10978 0101</t>
  </si>
  <si>
    <t xml:space="preserve">Christian Antulio Quiñonez Patzan </t>
  </si>
  <si>
    <t>012</t>
  </si>
  <si>
    <t>Nómina  Mensual Julio  2,021</t>
  </si>
  <si>
    <t>Yasmin Lucero Corona Lemus</t>
  </si>
  <si>
    <t>Secretaro Ejecutivo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</si>
</sst>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44" fontId="0" fillId="0" borderId="0" xfId="0" applyNumberFormat="1"/>
    <xf numFmtId="1" fontId="6" fillId="0" borderId="1" xfId="0" applyNumberFormat="1" applyFont="1" applyFill="1" applyBorder="1" applyAlignment="1">
      <alignment horizontal="left" vertical="center" wrapText="1"/>
    </xf>
    <xf numFmtId="44" fontId="7" fillId="0" borderId="1" xfId="1" applyFont="1" applyBorder="1"/>
    <xf numFmtId="44" fontId="4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628650</xdr:colOff>
      <xdr:row>3</xdr:row>
      <xdr:rowOff>161925</xdr:rowOff>
    </xdr:to>
    <xdr:pic>
      <xdr:nvPicPr>
        <xdr:cNvPr id="4" name="Imagen 3" descr="Alejandro Giammattei – Presidencia de Guatemal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104775</xdr:rowOff>
    </xdr:from>
    <xdr:to>
      <xdr:col>4</xdr:col>
      <xdr:colOff>450215</xdr:colOff>
      <xdr:row>3</xdr:row>
      <xdr:rowOff>86995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990725" y="1047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workbookViewId="0">
      <pane xSplit="3" ySplit="13" topLeftCell="M26" activePane="bottomRight" state="frozen"/>
      <selection pane="topRight" activeCell="D1" sqref="D1"/>
      <selection pane="bottomLeft" activeCell="A14" sqref="A14"/>
      <selection pane="bottomRight" activeCell="R27" sqref="R27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13.140625" style="4" customWidth="1"/>
    <col min="4" max="4" width="23" customWidth="1"/>
    <col min="5" max="5" width="17.85546875" customWidth="1"/>
    <col min="6" max="6" width="8.28515625" style="3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4" customWidth="1"/>
    <col min="15" max="15" width="10.28515625" customWidth="1"/>
    <col min="16" max="16" width="10.140625" customWidth="1"/>
    <col min="17" max="17" width="8.85546875" customWidth="1"/>
    <col min="18" max="19" width="9.28515625" style="14" customWidth="1"/>
    <col min="20" max="20" width="12.28515625" customWidth="1"/>
    <col min="21" max="21" width="11" customWidth="1"/>
    <col min="22" max="22" width="8" customWidth="1"/>
    <col min="23" max="23" width="7.140625" customWidth="1"/>
    <col min="24" max="24" width="7.5703125" customWidth="1"/>
  </cols>
  <sheetData>
    <row r="1" spans="1:28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1"/>
      <c r="AA1" s="1"/>
    </row>
    <row r="2" spans="1:28" x14ac:dyDescent="0.25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"/>
      <c r="W2" s="1"/>
      <c r="X2" s="1"/>
      <c r="Y2" s="1"/>
      <c r="Z2" s="1"/>
      <c r="AA2" s="1"/>
    </row>
    <row r="3" spans="1:28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1"/>
      <c r="W3" s="1"/>
      <c r="X3" s="1"/>
      <c r="Y3" s="1"/>
      <c r="Z3" s="1"/>
      <c r="AA3" s="1"/>
    </row>
    <row r="4" spans="1:28" x14ac:dyDescent="0.25">
      <c r="A4" s="33" t="s">
        <v>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8" x14ac:dyDescent="0.2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"/>
      <c r="W5" s="1"/>
      <c r="X5" s="1"/>
      <c r="Y5" s="1"/>
      <c r="Z5" s="1"/>
      <c r="AA5" s="1"/>
    </row>
    <row r="6" spans="1:28" x14ac:dyDescent="0.25">
      <c r="U6" s="20"/>
      <c r="V6" s="1"/>
      <c r="W6" s="1"/>
      <c r="X6" s="1"/>
      <c r="Y6" s="1"/>
      <c r="Z6" s="1"/>
      <c r="AA6" s="1"/>
    </row>
    <row r="7" spans="1:28" x14ac:dyDescent="0.25">
      <c r="A7" s="24" t="s">
        <v>0</v>
      </c>
      <c r="B7" s="24" t="s">
        <v>19</v>
      </c>
      <c r="C7" s="24" t="s">
        <v>20</v>
      </c>
      <c r="D7" s="24" t="s">
        <v>21</v>
      </c>
      <c r="E7" s="24" t="s">
        <v>22</v>
      </c>
      <c r="F7" s="24" t="s">
        <v>1</v>
      </c>
      <c r="G7" s="24" t="s">
        <v>23</v>
      </c>
      <c r="H7" s="24" t="s">
        <v>2</v>
      </c>
      <c r="I7" s="24" t="s">
        <v>60</v>
      </c>
      <c r="J7" s="24" t="s">
        <v>3</v>
      </c>
      <c r="K7" s="24" t="s">
        <v>24</v>
      </c>
      <c r="L7" s="24" t="s">
        <v>25</v>
      </c>
      <c r="M7" s="24" t="s">
        <v>4</v>
      </c>
      <c r="N7" s="28" t="s">
        <v>5</v>
      </c>
      <c r="O7" s="24" t="s">
        <v>7</v>
      </c>
      <c r="P7" s="24" t="s">
        <v>6</v>
      </c>
      <c r="Q7" s="24" t="s">
        <v>8</v>
      </c>
      <c r="R7" s="28" t="s">
        <v>9</v>
      </c>
      <c r="S7" s="28" t="s">
        <v>70</v>
      </c>
      <c r="T7" s="24" t="s">
        <v>10</v>
      </c>
      <c r="U7" s="24" t="s">
        <v>26</v>
      </c>
      <c r="V7" s="24" t="s">
        <v>27</v>
      </c>
      <c r="W7" s="27" t="s">
        <v>28</v>
      </c>
      <c r="X7" s="27"/>
      <c r="Y7" s="1"/>
      <c r="Z7" s="1"/>
      <c r="AA7" s="1"/>
    </row>
    <row r="8" spans="1:28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9"/>
      <c r="O8" s="25"/>
      <c r="P8" s="25"/>
      <c r="Q8" s="25"/>
      <c r="R8" s="29"/>
      <c r="S8" s="29"/>
      <c r="T8" s="25"/>
      <c r="U8" s="25"/>
      <c r="V8" s="25"/>
      <c r="W8" s="5" t="s">
        <v>29</v>
      </c>
      <c r="X8" s="5" t="s">
        <v>30</v>
      </c>
      <c r="Y8" s="1"/>
      <c r="Z8" s="1"/>
      <c r="AA8" s="1"/>
    </row>
    <row r="9" spans="1:28" s="11" customFormat="1" ht="22.5" x14ac:dyDescent="0.2">
      <c r="A9" s="9">
        <v>1</v>
      </c>
      <c r="B9" s="10" t="s">
        <v>68</v>
      </c>
      <c r="C9" s="13" t="s">
        <v>73</v>
      </c>
      <c r="D9" s="7" t="s">
        <v>31</v>
      </c>
      <c r="E9" s="6" t="s">
        <v>61</v>
      </c>
      <c r="F9" s="16" t="s">
        <v>11</v>
      </c>
      <c r="G9" s="8">
        <v>12000</v>
      </c>
      <c r="H9" s="8">
        <v>4000</v>
      </c>
      <c r="I9" s="8">
        <v>0</v>
      </c>
      <c r="J9" s="8">
        <v>375</v>
      </c>
      <c r="K9" s="8">
        <v>250</v>
      </c>
      <c r="L9" s="8">
        <v>5000</v>
      </c>
      <c r="M9" s="8">
        <v>6000</v>
      </c>
      <c r="N9" s="8">
        <f>G9+H9+I9+J9+K9+L9+M9</f>
        <v>27625</v>
      </c>
      <c r="O9" s="8">
        <v>3206.25</v>
      </c>
      <c r="P9" s="8">
        <v>641.25</v>
      </c>
      <c r="Q9" s="8">
        <v>287.27999999999997</v>
      </c>
      <c r="R9" s="8">
        <v>907.65</v>
      </c>
      <c r="S9" s="22">
        <v>0</v>
      </c>
      <c r="T9" s="8">
        <f t="shared" ref="T9:T31" si="0">O9+P9+Q9+R9+S9</f>
        <v>5042.4299999999994</v>
      </c>
      <c r="U9" s="8">
        <f t="shared" ref="U9:U31" si="1">N9-T9</f>
        <v>22582.57</v>
      </c>
      <c r="V9" s="8">
        <v>0</v>
      </c>
      <c r="W9" s="8">
        <v>0</v>
      </c>
      <c r="X9" s="8">
        <v>0</v>
      </c>
      <c r="Y9" s="17"/>
      <c r="Z9" s="17"/>
      <c r="AA9" s="17"/>
      <c r="AB9" s="17"/>
    </row>
    <row r="10" spans="1:28" s="11" customFormat="1" ht="22.5" x14ac:dyDescent="0.2">
      <c r="A10" s="9">
        <v>2</v>
      </c>
      <c r="B10" s="13" t="s">
        <v>37</v>
      </c>
      <c r="C10" s="6" t="s">
        <v>45</v>
      </c>
      <c r="D10" s="7" t="s">
        <v>31</v>
      </c>
      <c r="E10" s="6" t="s">
        <v>15</v>
      </c>
      <c r="F10" s="16" t="s">
        <v>11</v>
      </c>
      <c r="G10" s="8">
        <v>1105</v>
      </c>
      <c r="H10" s="8">
        <v>1000</v>
      </c>
      <c r="I10" s="8">
        <v>35</v>
      </c>
      <c r="J10" s="8">
        <v>0</v>
      </c>
      <c r="K10" s="8">
        <v>250</v>
      </c>
      <c r="L10" s="8">
        <v>1000</v>
      </c>
      <c r="M10" s="8">
        <v>0</v>
      </c>
      <c r="N10" s="8">
        <f>(G10+H10+I10+J10+L10+K10+M10)</f>
        <v>3390</v>
      </c>
      <c r="O10" s="8">
        <v>345.4</v>
      </c>
      <c r="P10" s="8">
        <v>94.2</v>
      </c>
      <c r="Q10" s="8">
        <v>0</v>
      </c>
      <c r="R10" s="8">
        <v>0</v>
      </c>
      <c r="S10" s="22">
        <v>0</v>
      </c>
      <c r="T10" s="8">
        <f t="shared" si="0"/>
        <v>439.59999999999997</v>
      </c>
      <c r="U10" s="8">
        <f t="shared" si="1"/>
        <v>2950.4</v>
      </c>
      <c r="V10" s="8">
        <v>0</v>
      </c>
      <c r="W10" s="8">
        <v>0</v>
      </c>
      <c r="X10" s="8">
        <f>Q10-W10</f>
        <v>0</v>
      </c>
      <c r="Y10" s="17"/>
      <c r="Z10" s="17"/>
      <c r="AA10" s="17"/>
      <c r="AB10" s="17"/>
    </row>
    <row r="11" spans="1:28" s="11" customFormat="1" ht="22.5" x14ac:dyDescent="0.2">
      <c r="A11" s="9">
        <v>3</v>
      </c>
      <c r="B11" s="13" t="s">
        <v>71</v>
      </c>
      <c r="C11" s="6" t="s">
        <v>72</v>
      </c>
      <c r="D11" s="7" t="s">
        <v>31</v>
      </c>
      <c r="E11" s="6" t="s">
        <v>15</v>
      </c>
      <c r="F11" s="16" t="s">
        <v>11</v>
      </c>
      <c r="G11" s="8">
        <v>1105</v>
      </c>
      <c r="H11" s="8">
        <v>0</v>
      </c>
      <c r="I11" s="8">
        <v>0</v>
      </c>
      <c r="J11" s="8">
        <v>0</v>
      </c>
      <c r="K11" s="8">
        <v>250</v>
      </c>
      <c r="L11" s="8">
        <v>1720.1</v>
      </c>
      <c r="M11" s="8">
        <v>0</v>
      </c>
      <c r="N11" s="8">
        <f>(G11+H11+I11+J11+L11+K11+M11)</f>
        <v>3075.1</v>
      </c>
      <c r="O11" s="8">
        <v>310.76</v>
      </c>
      <c r="P11" s="8">
        <v>84.75</v>
      </c>
      <c r="Q11" s="8">
        <v>0</v>
      </c>
      <c r="R11" s="8">
        <v>0</v>
      </c>
      <c r="S11" s="22">
        <v>0</v>
      </c>
      <c r="T11" s="8">
        <f t="shared" ref="T11" si="2">O11+P11+Q11+R11+S11</f>
        <v>395.51</v>
      </c>
      <c r="U11" s="8">
        <f t="shared" ref="U11" si="3">N11-T11</f>
        <v>2679.59</v>
      </c>
      <c r="V11" s="8">
        <v>0</v>
      </c>
      <c r="W11" s="8">
        <v>0</v>
      </c>
      <c r="X11" s="8">
        <f>Q11-W11</f>
        <v>0</v>
      </c>
      <c r="Y11" s="17"/>
      <c r="Z11" s="17"/>
      <c r="AA11" s="17"/>
      <c r="AB11" s="17"/>
    </row>
    <row r="12" spans="1:28" s="11" customFormat="1" ht="22.5" x14ac:dyDescent="0.2">
      <c r="A12" s="9">
        <v>4</v>
      </c>
      <c r="B12" s="13" t="s">
        <v>38</v>
      </c>
      <c r="C12" s="6" t="s">
        <v>46</v>
      </c>
      <c r="D12" s="7" t="s">
        <v>31</v>
      </c>
      <c r="E12" s="6" t="s">
        <v>15</v>
      </c>
      <c r="F12" s="16" t="s">
        <v>11</v>
      </c>
      <c r="G12" s="8">
        <v>1105</v>
      </c>
      <c r="H12" s="8">
        <v>1000</v>
      </c>
      <c r="I12" s="8">
        <v>35</v>
      </c>
      <c r="J12" s="8">
        <v>0</v>
      </c>
      <c r="K12" s="8">
        <v>250</v>
      </c>
      <c r="L12" s="8">
        <v>1000</v>
      </c>
      <c r="M12" s="8">
        <v>0</v>
      </c>
      <c r="N12" s="8">
        <f>(G12+H12+I12+J12+L12+K12+M12)</f>
        <v>3390</v>
      </c>
      <c r="O12" s="8">
        <v>345.4</v>
      </c>
      <c r="P12" s="8">
        <v>94.2</v>
      </c>
      <c r="Q12" s="8">
        <v>0</v>
      </c>
      <c r="R12" s="8">
        <v>0</v>
      </c>
      <c r="S12" s="22">
        <v>0</v>
      </c>
      <c r="T12" s="8">
        <f t="shared" si="0"/>
        <v>439.59999999999997</v>
      </c>
      <c r="U12" s="8">
        <f t="shared" si="1"/>
        <v>2950.4</v>
      </c>
      <c r="V12" s="8">
        <v>0</v>
      </c>
      <c r="W12" s="8">
        <v>0</v>
      </c>
      <c r="X12" s="8">
        <v>0</v>
      </c>
      <c r="Y12" s="17"/>
      <c r="Z12" s="17"/>
      <c r="AA12" s="17"/>
      <c r="AB12" s="17"/>
    </row>
    <row r="13" spans="1:28" s="11" customFormat="1" ht="22.5" x14ac:dyDescent="0.2">
      <c r="A13" s="9">
        <v>5</v>
      </c>
      <c r="B13" s="35" t="s">
        <v>74</v>
      </c>
      <c r="C13" s="13" t="s">
        <v>75</v>
      </c>
      <c r="D13" s="7" t="s">
        <v>31</v>
      </c>
      <c r="E13" s="6" t="s">
        <v>15</v>
      </c>
      <c r="F13" s="16" t="s">
        <v>11</v>
      </c>
      <c r="G13" s="8">
        <v>1168</v>
      </c>
      <c r="H13" s="8">
        <v>0</v>
      </c>
      <c r="I13" s="8">
        <v>0</v>
      </c>
      <c r="J13" s="8">
        <v>0</v>
      </c>
      <c r="K13" s="8">
        <v>250</v>
      </c>
      <c r="L13" s="8">
        <v>1720.1</v>
      </c>
      <c r="M13" s="8">
        <v>0</v>
      </c>
      <c r="N13" s="8">
        <f>G13+H13+I13+J13+K13+L13+M13</f>
        <v>3138.1</v>
      </c>
      <c r="O13" s="8">
        <v>317.69</v>
      </c>
      <c r="P13" s="8">
        <v>86.64</v>
      </c>
      <c r="Q13" s="8">
        <v>0</v>
      </c>
      <c r="R13" s="8">
        <v>0</v>
      </c>
      <c r="S13" s="22">
        <v>0</v>
      </c>
      <c r="T13" s="8">
        <f t="shared" si="0"/>
        <v>404.33</v>
      </c>
      <c r="U13" s="8">
        <f t="shared" si="1"/>
        <v>2733.77</v>
      </c>
      <c r="V13" s="8">
        <v>0</v>
      </c>
      <c r="W13" s="8">
        <v>0</v>
      </c>
      <c r="X13" s="8">
        <v>0</v>
      </c>
      <c r="Y13" s="17"/>
      <c r="Z13" s="17"/>
      <c r="AA13" s="17"/>
      <c r="AB13" s="17"/>
    </row>
    <row r="14" spans="1:28" s="11" customFormat="1" ht="22.5" x14ac:dyDescent="0.2">
      <c r="A14" s="9">
        <v>6</v>
      </c>
      <c r="B14" s="13" t="s">
        <v>36</v>
      </c>
      <c r="C14" s="6" t="s">
        <v>44</v>
      </c>
      <c r="D14" s="7" t="s">
        <v>31</v>
      </c>
      <c r="E14" s="6" t="s">
        <v>18</v>
      </c>
      <c r="F14" s="16" t="s">
        <v>11</v>
      </c>
      <c r="G14" s="8">
        <v>1286</v>
      </c>
      <c r="H14" s="8">
        <v>1200</v>
      </c>
      <c r="I14" s="8">
        <v>0</v>
      </c>
      <c r="J14" s="8">
        <v>0</v>
      </c>
      <c r="K14" s="8">
        <v>250</v>
      </c>
      <c r="L14" s="8">
        <v>1200</v>
      </c>
      <c r="M14" s="8">
        <v>0</v>
      </c>
      <c r="N14" s="8">
        <f>(G14+H14+I14+J14+L14+K14+M14)</f>
        <v>3936</v>
      </c>
      <c r="O14" s="8">
        <v>405.46</v>
      </c>
      <c r="P14" s="8">
        <v>110.58</v>
      </c>
      <c r="Q14" s="8">
        <v>0</v>
      </c>
      <c r="R14" s="8">
        <v>0</v>
      </c>
      <c r="S14" s="22">
        <v>0</v>
      </c>
      <c r="T14" s="8">
        <f t="shared" si="0"/>
        <v>516.04</v>
      </c>
      <c r="U14" s="8">
        <f t="shared" si="1"/>
        <v>3419.96</v>
      </c>
      <c r="V14" s="8">
        <v>0</v>
      </c>
      <c r="W14" s="8">
        <v>0</v>
      </c>
      <c r="X14" s="8">
        <f>Q14-W14</f>
        <v>0</v>
      </c>
      <c r="Y14" s="17"/>
      <c r="Z14" s="17"/>
      <c r="AA14" s="17"/>
      <c r="AB14" s="17"/>
    </row>
    <row r="15" spans="1:28" s="11" customFormat="1" ht="22.5" x14ac:dyDescent="0.2">
      <c r="A15" s="9">
        <v>7</v>
      </c>
      <c r="B15" s="12" t="s">
        <v>35</v>
      </c>
      <c r="C15" s="6" t="s">
        <v>34</v>
      </c>
      <c r="D15" s="7" t="s">
        <v>31</v>
      </c>
      <c r="E15" s="6" t="s">
        <v>14</v>
      </c>
      <c r="F15" s="16" t="s">
        <v>11</v>
      </c>
      <c r="G15" s="8">
        <v>1960</v>
      </c>
      <c r="H15" s="8">
        <v>1400</v>
      </c>
      <c r="I15" s="8">
        <v>0</v>
      </c>
      <c r="J15" s="8">
        <v>0</v>
      </c>
      <c r="K15" s="8">
        <v>250</v>
      </c>
      <c r="L15" s="8">
        <v>1400</v>
      </c>
      <c r="M15" s="8">
        <v>0</v>
      </c>
      <c r="N15" s="8">
        <f t="shared" ref="N15:N16" si="4">(G15+H15+I15+J15+L15+K15+M15)</f>
        <v>5010</v>
      </c>
      <c r="O15" s="8">
        <v>571.20000000000005</v>
      </c>
      <c r="P15" s="8">
        <v>142.80000000000001</v>
      </c>
      <c r="Q15" s="8">
        <v>0</v>
      </c>
      <c r="R15" s="8">
        <v>15.63</v>
      </c>
      <c r="S15" s="22">
        <v>0</v>
      </c>
      <c r="T15" s="8">
        <f t="shared" si="0"/>
        <v>729.63</v>
      </c>
      <c r="U15" s="8">
        <f t="shared" si="1"/>
        <v>4280.37</v>
      </c>
      <c r="V15" s="8">
        <v>0</v>
      </c>
      <c r="W15" s="8">
        <v>0</v>
      </c>
      <c r="X15" s="8">
        <v>0</v>
      </c>
      <c r="Y15" s="17"/>
      <c r="Z15" s="17"/>
      <c r="AA15" s="17"/>
      <c r="AB15" s="17"/>
    </row>
    <row r="16" spans="1:28" s="11" customFormat="1" ht="22.5" x14ac:dyDescent="0.2">
      <c r="A16" s="9">
        <v>8</v>
      </c>
      <c r="B16" s="6" t="s">
        <v>57</v>
      </c>
      <c r="C16" s="6" t="s">
        <v>56</v>
      </c>
      <c r="D16" s="7" t="s">
        <v>31</v>
      </c>
      <c r="E16" s="6" t="s">
        <v>14</v>
      </c>
      <c r="F16" s="16" t="s">
        <v>11</v>
      </c>
      <c r="G16" s="8">
        <v>1960</v>
      </c>
      <c r="H16" s="8">
        <v>1400</v>
      </c>
      <c r="I16" s="8">
        <v>0</v>
      </c>
      <c r="J16" s="8">
        <v>0</v>
      </c>
      <c r="K16" s="8">
        <v>250</v>
      </c>
      <c r="L16" s="8">
        <v>1400</v>
      </c>
      <c r="M16" s="8">
        <v>0</v>
      </c>
      <c r="N16" s="8">
        <f t="shared" si="4"/>
        <v>5010</v>
      </c>
      <c r="O16" s="8">
        <v>571.20000000000005</v>
      </c>
      <c r="P16" s="8">
        <v>142.80000000000001</v>
      </c>
      <c r="Q16" s="8">
        <v>0</v>
      </c>
      <c r="R16" s="8">
        <v>15.63</v>
      </c>
      <c r="S16" s="22">
        <v>0</v>
      </c>
      <c r="T16" s="8">
        <f t="shared" si="0"/>
        <v>729.63</v>
      </c>
      <c r="U16" s="8">
        <f t="shared" si="1"/>
        <v>4280.37</v>
      </c>
      <c r="V16" s="8">
        <v>0</v>
      </c>
      <c r="W16" s="8">
        <v>0</v>
      </c>
      <c r="X16" s="8">
        <v>0</v>
      </c>
      <c r="Y16" s="17"/>
      <c r="Z16" s="17"/>
      <c r="AA16" s="17"/>
      <c r="AB16" s="17"/>
    </row>
    <row r="17" spans="1:31" s="11" customFormat="1" ht="22.5" x14ac:dyDescent="0.2">
      <c r="A17" s="9">
        <v>9</v>
      </c>
      <c r="B17" s="36" t="s">
        <v>58</v>
      </c>
      <c r="C17" s="6" t="s">
        <v>59</v>
      </c>
      <c r="D17" s="7" t="s">
        <v>31</v>
      </c>
      <c r="E17" s="6" t="s">
        <v>13</v>
      </c>
      <c r="F17" s="16" t="s">
        <v>11</v>
      </c>
      <c r="G17" s="8">
        <v>3757</v>
      </c>
      <c r="H17" s="8">
        <v>1400</v>
      </c>
      <c r="I17" s="8">
        <v>0</v>
      </c>
      <c r="J17" s="8">
        <v>375</v>
      </c>
      <c r="K17" s="8">
        <v>250</v>
      </c>
      <c r="L17" s="8">
        <v>1800</v>
      </c>
      <c r="M17" s="8">
        <v>0</v>
      </c>
      <c r="N17" s="8">
        <v>7582</v>
      </c>
      <c r="O17" s="8">
        <v>953.16</v>
      </c>
      <c r="P17" s="8">
        <v>219.96</v>
      </c>
      <c r="Q17" s="8">
        <v>0</v>
      </c>
      <c r="R17" s="8">
        <v>121.28</v>
      </c>
      <c r="S17" s="22">
        <v>1294.3999999999999</v>
      </c>
      <c r="T17" s="8">
        <v>6287.6</v>
      </c>
      <c r="U17" s="8">
        <v>0</v>
      </c>
      <c r="V17" s="8">
        <v>0</v>
      </c>
      <c r="W17" s="8">
        <v>0</v>
      </c>
      <c r="X17" s="8"/>
      <c r="Y17" s="17"/>
      <c r="Z17" s="17"/>
      <c r="AA17" s="17"/>
      <c r="AB17" s="17"/>
    </row>
    <row r="18" spans="1:31" s="11" customFormat="1" ht="22.5" x14ac:dyDescent="0.2">
      <c r="A18" s="9">
        <v>10</v>
      </c>
      <c r="B18" s="13" t="s">
        <v>41</v>
      </c>
      <c r="C18" s="6" t="s">
        <v>43</v>
      </c>
      <c r="D18" s="7" t="s">
        <v>31</v>
      </c>
      <c r="E18" s="6" t="s">
        <v>13</v>
      </c>
      <c r="F18" s="16" t="s">
        <v>11</v>
      </c>
      <c r="G18" s="8">
        <v>3757</v>
      </c>
      <c r="H18" s="8">
        <v>1400</v>
      </c>
      <c r="I18" s="8">
        <v>0</v>
      </c>
      <c r="J18" s="8">
        <v>375</v>
      </c>
      <c r="K18" s="8">
        <v>250</v>
      </c>
      <c r="L18" s="8">
        <v>1800</v>
      </c>
      <c r="M18" s="8">
        <v>0</v>
      </c>
      <c r="N18" s="8">
        <v>7582</v>
      </c>
      <c r="O18" s="8">
        <v>953.16</v>
      </c>
      <c r="P18" s="8">
        <v>219.96</v>
      </c>
      <c r="Q18" s="8">
        <v>0</v>
      </c>
      <c r="R18" s="8">
        <v>121.28</v>
      </c>
      <c r="S18" s="22">
        <v>1294.3999999999999</v>
      </c>
      <c r="T18" s="8">
        <v>6287.6</v>
      </c>
      <c r="U18" s="8">
        <v>0</v>
      </c>
      <c r="V18" s="8">
        <v>0</v>
      </c>
      <c r="W18" s="8">
        <v>0</v>
      </c>
      <c r="X18" s="8"/>
      <c r="Y18" s="17"/>
      <c r="Z18" s="17"/>
      <c r="AA18" s="17"/>
      <c r="AB18" s="17"/>
    </row>
    <row r="19" spans="1:31" s="11" customFormat="1" ht="22.5" x14ac:dyDescent="0.2">
      <c r="A19" s="9">
        <v>11</v>
      </c>
      <c r="B19" s="37" t="s">
        <v>42</v>
      </c>
      <c r="C19" s="10" t="s">
        <v>47</v>
      </c>
      <c r="D19" s="7" t="s">
        <v>31</v>
      </c>
      <c r="E19" s="6" t="s">
        <v>13</v>
      </c>
      <c r="F19" s="16" t="s">
        <v>11</v>
      </c>
      <c r="G19" s="8">
        <v>3757</v>
      </c>
      <c r="H19" s="8">
        <v>1800</v>
      </c>
      <c r="I19" s="8">
        <v>0</v>
      </c>
      <c r="J19" s="8">
        <v>0</v>
      </c>
      <c r="K19" s="8">
        <v>250</v>
      </c>
      <c r="L19" s="8">
        <v>1800</v>
      </c>
      <c r="M19" s="8">
        <v>0</v>
      </c>
      <c r="N19" s="8">
        <v>7607</v>
      </c>
      <c r="O19" s="8">
        <v>956.41</v>
      </c>
      <c r="P19" s="8">
        <v>220.71</v>
      </c>
      <c r="Q19" s="8">
        <v>0</v>
      </c>
      <c r="R19" s="8">
        <v>122.33</v>
      </c>
      <c r="S19" s="22">
        <v>1299.4499999999998</v>
      </c>
      <c r="T19" s="8">
        <v>6307.55</v>
      </c>
      <c r="U19" s="8">
        <v>0</v>
      </c>
      <c r="V19" s="8">
        <v>0</v>
      </c>
      <c r="W19" s="8">
        <v>0</v>
      </c>
      <c r="X19" s="8"/>
      <c r="Y19" s="17"/>
      <c r="Z19" s="17"/>
      <c r="AA19" s="17"/>
      <c r="AB19" s="17"/>
    </row>
    <row r="20" spans="1:31" s="11" customFormat="1" ht="33.75" x14ac:dyDescent="0.2">
      <c r="A20" s="9">
        <v>12</v>
      </c>
      <c r="B20" s="38" t="s">
        <v>52</v>
      </c>
      <c r="C20" s="10" t="s">
        <v>53</v>
      </c>
      <c r="D20" s="7" t="s">
        <v>31</v>
      </c>
      <c r="E20" s="6" t="s">
        <v>12</v>
      </c>
      <c r="F20" s="16" t="s">
        <v>11</v>
      </c>
      <c r="G20" s="8">
        <v>6759</v>
      </c>
      <c r="H20" s="8">
        <v>1800</v>
      </c>
      <c r="I20" s="8">
        <v>0</v>
      </c>
      <c r="J20" s="8">
        <v>375</v>
      </c>
      <c r="K20" s="8">
        <v>250</v>
      </c>
      <c r="L20" s="8">
        <v>2000</v>
      </c>
      <c r="M20" s="8">
        <v>0</v>
      </c>
      <c r="N20" s="8">
        <v>11184</v>
      </c>
      <c r="O20" s="8">
        <v>1640.1</v>
      </c>
      <c r="P20" s="8">
        <v>328.02</v>
      </c>
      <c r="Q20" s="8">
        <v>0</v>
      </c>
      <c r="R20" s="8">
        <v>261.63</v>
      </c>
      <c r="S20" s="22">
        <v>2229.75</v>
      </c>
      <c r="T20" s="8">
        <v>8954.25</v>
      </c>
      <c r="U20" s="8">
        <v>0</v>
      </c>
      <c r="V20" s="8">
        <v>0</v>
      </c>
      <c r="W20" s="8">
        <v>0</v>
      </c>
      <c r="X20" s="8"/>
      <c r="Y20" s="17"/>
      <c r="Z20" s="17"/>
      <c r="AA20" s="17"/>
      <c r="AB20" s="17"/>
    </row>
    <row r="21" spans="1:31" s="11" customFormat="1" ht="22.5" x14ac:dyDescent="0.2">
      <c r="A21" s="9">
        <v>13</v>
      </c>
      <c r="B21" s="13" t="s">
        <v>55</v>
      </c>
      <c r="C21" s="6" t="s">
        <v>54</v>
      </c>
      <c r="D21" s="7" t="s">
        <v>31</v>
      </c>
      <c r="E21" s="6" t="s">
        <v>12</v>
      </c>
      <c r="F21" s="16" t="s">
        <v>11</v>
      </c>
      <c r="G21" s="8">
        <v>6759</v>
      </c>
      <c r="H21" s="8">
        <v>1800</v>
      </c>
      <c r="I21" s="8">
        <v>0</v>
      </c>
      <c r="J21" s="8">
        <v>375</v>
      </c>
      <c r="K21" s="8">
        <v>250</v>
      </c>
      <c r="L21" s="8">
        <v>2000</v>
      </c>
      <c r="M21" s="8">
        <v>0</v>
      </c>
      <c r="N21" s="8">
        <v>11184</v>
      </c>
      <c r="O21" s="8">
        <v>1640.1</v>
      </c>
      <c r="P21" s="8">
        <v>328.02</v>
      </c>
      <c r="Q21" s="8">
        <v>0</v>
      </c>
      <c r="R21" s="8">
        <v>261.63</v>
      </c>
      <c r="S21" s="22">
        <v>2229.75</v>
      </c>
      <c r="T21" s="8">
        <v>8954.25</v>
      </c>
      <c r="U21" s="8">
        <v>0</v>
      </c>
      <c r="V21" s="8">
        <v>0</v>
      </c>
      <c r="W21" s="8">
        <v>0</v>
      </c>
      <c r="X21" s="8"/>
      <c r="Y21" s="17"/>
      <c r="Z21" s="17"/>
      <c r="AA21" s="17"/>
      <c r="AB21" s="17"/>
    </row>
    <row r="22" spans="1:31" s="11" customFormat="1" ht="33.75" x14ac:dyDescent="0.2">
      <c r="A22" s="9">
        <v>14</v>
      </c>
      <c r="B22" s="35" t="s">
        <v>76</v>
      </c>
      <c r="C22" s="7" t="s">
        <v>77</v>
      </c>
      <c r="D22" s="7" t="s">
        <v>31</v>
      </c>
      <c r="E22" s="6" t="s">
        <v>14</v>
      </c>
      <c r="F22" s="16" t="s">
        <v>11</v>
      </c>
      <c r="G22" s="8">
        <v>1960</v>
      </c>
      <c r="H22" s="8">
        <v>0</v>
      </c>
      <c r="I22" s="8"/>
      <c r="J22" s="8">
        <v>0</v>
      </c>
      <c r="K22" s="8">
        <v>250</v>
      </c>
      <c r="L22" s="8">
        <v>1400</v>
      </c>
      <c r="M22" s="8"/>
      <c r="N22" s="8">
        <f>G22+H22+J22+K22+L22</f>
        <v>3610</v>
      </c>
      <c r="O22" s="8">
        <v>369.6</v>
      </c>
      <c r="P22" s="8">
        <v>100.8</v>
      </c>
      <c r="Q22" s="8">
        <v>0</v>
      </c>
      <c r="R22" s="8">
        <v>0</v>
      </c>
      <c r="S22" s="22">
        <v>0</v>
      </c>
      <c r="T22" s="8">
        <f t="shared" si="0"/>
        <v>470.40000000000003</v>
      </c>
      <c r="U22" s="8">
        <f t="shared" si="1"/>
        <v>3139.6</v>
      </c>
      <c r="V22" s="8">
        <v>0</v>
      </c>
      <c r="W22" s="8">
        <v>0</v>
      </c>
      <c r="X22" s="8">
        <v>0</v>
      </c>
      <c r="Y22" s="17"/>
      <c r="Z22" s="17"/>
      <c r="AA22" s="17"/>
      <c r="AB22" s="17"/>
    </row>
    <row r="23" spans="1:31" s="11" customFormat="1" ht="33.75" x14ac:dyDescent="0.2">
      <c r="A23" s="9">
        <v>15</v>
      </c>
      <c r="B23" s="18" t="s">
        <v>39</v>
      </c>
      <c r="C23" s="6" t="s">
        <v>48</v>
      </c>
      <c r="D23" s="7" t="s">
        <v>31</v>
      </c>
      <c r="E23" s="6" t="s">
        <v>12</v>
      </c>
      <c r="F23" s="16" t="s">
        <v>11</v>
      </c>
      <c r="G23" s="8">
        <v>6759</v>
      </c>
      <c r="H23" s="8">
        <v>2000</v>
      </c>
      <c r="I23" s="8">
        <v>0</v>
      </c>
      <c r="J23" s="8">
        <v>0</v>
      </c>
      <c r="K23" s="8">
        <v>250</v>
      </c>
      <c r="L23" s="8">
        <v>2000</v>
      </c>
      <c r="M23" s="8">
        <v>0</v>
      </c>
      <c r="N23" s="8">
        <f t="shared" ref="N23:N26" si="5">(G23+H23+J23+L23+K23)</f>
        <v>11009</v>
      </c>
      <c r="O23" s="8">
        <v>1613.85</v>
      </c>
      <c r="P23" s="8">
        <v>322.77</v>
      </c>
      <c r="Q23" s="8">
        <f>((N23-K23)*1.344%)</f>
        <v>144.60096000000001</v>
      </c>
      <c r="R23" s="8">
        <v>254.45</v>
      </c>
      <c r="S23" s="22">
        <v>0</v>
      </c>
      <c r="T23" s="8">
        <f t="shared" si="0"/>
        <v>2335.6709599999999</v>
      </c>
      <c r="U23" s="8">
        <f t="shared" si="1"/>
        <v>8673.3290400000005</v>
      </c>
      <c r="V23" s="8">
        <v>0</v>
      </c>
      <c r="W23" s="8">
        <v>0</v>
      </c>
      <c r="X23" s="8">
        <v>0</v>
      </c>
      <c r="Y23" s="17"/>
      <c r="Z23" s="17"/>
      <c r="AA23" s="17"/>
      <c r="AB23" s="17"/>
    </row>
    <row r="24" spans="1:31" s="11" customFormat="1" ht="22.5" x14ac:dyDescent="0.2">
      <c r="A24" s="9">
        <v>16</v>
      </c>
      <c r="B24" s="39" t="s">
        <v>78</v>
      </c>
      <c r="C24" s="13" t="s">
        <v>79</v>
      </c>
      <c r="D24" s="7" t="s">
        <v>31</v>
      </c>
      <c r="E24" s="6" t="s">
        <v>12</v>
      </c>
      <c r="F24" s="16" t="s">
        <v>80</v>
      </c>
      <c r="G24" s="8">
        <v>6759</v>
      </c>
      <c r="H24" s="8">
        <v>2000</v>
      </c>
      <c r="I24" s="8"/>
      <c r="J24" s="8">
        <v>375</v>
      </c>
      <c r="K24" s="8">
        <v>250</v>
      </c>
      <c r="L24" s="8">
        <v>2000</v>
      </c>
      <c r="M24" s="8"/>
      <c r="N24" s="8">
        <f t="shared" si="5"/>
        <v>11384</v>
      </c>
      <c r="O24" s="8">
        <v>1670.1</v>
      </c>
      <c r="P24" s="8">
        <v>334.02</v>
      </c>
      <c r="Q24" s="8">
        <v>149.63999999999999</v>
      </c>
      <c r="R24" s="8">
        <v>261.63</v>
      </c>
      <c r="S24" s="22">
        <v>0</v>
      </c>
      <c r="T24" s="8">
        <f t="shared" si="0"/>
        <v>2415.39</v>
      </c>
      <c r="U24" s="8">
        <f t="shared" si="1"/>
        <v>8968.61</v>
      </c>
      <c r="V24" s="8">
        <v>0</v>
      </c>
      <c r="W24" s="8">
        <v>0</v>
      </c>
      <c r="X24" s="8">
        <v>0</v>
      </c>
      <c r="Y24" s="17"/>
      <c r="Z24" s="17"/>
      <c r="AA24" s="17"/>
      <c r="AB24" s="17"/>
    </row>
    <row r="25" spans="1:31" s="11" customFormat="1" ht="22.5" x14ac:dyDescent="0.2">
      <c r="A25" s="9">
        <v>16</v>
      </c>
      <c r="B25" s="18" t="s">
        <v>40</v>
      </c>
      <c r="C25" s="6" t="s">
        <v>49</v>
      </c>
      <c r="D25" s="7" t="s">
        <v>31</v>
      </c>
      <c r="E25" s="6" t="s">
        <v>12</v>
      </c>
      <c r="F25" s="16" t="s">
        <v>11</v>
      </c>
      <c r="G25" s="8">
        <v>6759</v>
      </c>
      <c r="H25" s="8">
        <v>2000</v>
      </c>
      <c r="I25" s="8">
        <v>0</v>
      </c>
      <c r="J25" s="8">
        <v>0</v>
      </c>
      <c r="K25" s="8">
        <v>250</v>
      </c>
      <c r="L25" s="8">
        <v>2000</v>
      </c>
      <c r="M25" s="8">
        <v>0</v>
      </c>
      <c r="N25" s="8">
        <f t="shared" si="5"/>
        <v>11009</v>
      </c>
      <c r="O25" s="8">
        <v>1613.85</v>
      </c>
      <c r="P25" s="8">
        <v>322.77</v>
      </c>
      <c r="Q25" s="8">
        <f>((N25-K25)*1.344%)</f>
        <v>144.60096000000001</v>
      </c>
      <c r="R25" s="8">
        <v>254.45</v>
      </c>
      <c r="S25" s="22">
        <v>0</v>
      </c>
      <c r="T25" s="8">
        <f t="shared" si="0"/>
        <v>2335.6709599999999</v>
      </c>
      <c r="U25" s="8">
        <f>N25-T25</f>
        <v>8673.3290400000005</v>
      </c>
      <c r="V25" s="8">
        <v>0</v>
      </c>
      <c r="W25" s="8">
        <v>0</v>
      </c>
      <c r="X25" s="8">
        <v>0</v>
      </c>
      <c r="Y25" s="17"/>
      <c r="Z25" s="17"/>
      <c r="AA25" s="17"/>
      <c r="AB25" s="17"/>
    </row>
    <row r="26" spans="1:31" s="11" customFormat="1" ht="22.5" x14ac:dyDescent="0.2">
      <c r="A26" s="9">
        <v>17</v>
      </c>
      <c r="B26" s="19" t="s">
        <v>51</v>
      </c>
      <c r="C26" s="6" t="s">
        <v>50</v>
      </c>
      <c r="D26" s="7" t="s">
        <v>31</v>
      </c>
      <c r="E26" s="6" t="s">
        <v>12</v>
      </c>
      <c r="F26" s="16" t="s">
        <v>11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8">
        <v>0</v>
      </c>
      <c r="N26" s="8">
        <f t="shared" si="5"/>
        <v>11384</v>
      </c>
      <c r="O26" s="8">
        <v>1670.1</v>
      </c>
      <c r="P26" s="8">
        <v>334.02</v>
      </c>
      <c r="Q26" s="8">
        <f>((N26-K26)*1.344%)</f>
        <v>149.64096000000001</v>
      </c>
      <c r="R26" s="8">
        <v>269.83</v>
      </c>
      <c r="S26" s="22">
        <v>0</v>
      </c>
      <c r="T26" s="8">
        <f t="shared" si="0"/>
        <v>2423.59096</v>
      </c>
      <c r="U26" s="8">
        <f t="shared" si="1"/>
        <v>8960.4090400000005</v>
      </c>
      <c r="V26" s="8">
        <v>0</v>
      </c>
      <c r="W26" s="8">
        <v>0</v>
      </c>
      <c r="X26" s="8">
        <v>0</v>
      </c>
      <c r="Y26" s="17"/>
      <c r="Z26" s="17"/>
      <c r="AA26" s="17"/>
      <c r="AB26" s="17"/>
    </row>
    <row r="27" spans="1:31" s="11" customFormat="1" ht="22.5" x14ac:dyDescent="0.2">
      <c r="A27" s="9">
        <v>18</v>
      </c>
      <c r="B27" s="19" t="s">
        <v>32</v>
      </c>
      <c r="C27" s="6" t="s">
        <v>33</v>
      </c>
      <c r="D27" s="7" t="s">
        <v>31</v>
      </c>
      <c r="E27" s="6" t="s">
        <v>12</v>
      </c>
      <c r="F27" s="16" t="s">
        <v>11</v>
      </c>
      <c r="G27" s="8">
        <v>6759</v>
      </c>
      <c r="H27" s="8">
        <v>2000</v>
      </c>
      <c r="I27" s="8">
        <v>0</v>
      </c>
      <c r="J27" s="8">
        <v>375</v>
      </c>
      <c r="K27" s="8">
        <v>250</v>
      </c>
      <c r="L27" s="8">
        <v>2000</v>
      </c>
      <c r="M27" s="8">
        <v>0</v>
      </c>
      <c r="N27" s="8">
        <f t="shared" ref="N27:N31" si="6">(G27+H27+I27+J27+L27+K27+M27)</f>
        <v>11384</v>
      </c>
      <c r="O27" s="8">
        <v>1670.1</v>
      </c>
      <c r="P27" s="8">
        <v>334.02</v>
      </c>
      <c r="Q27" s="8">
        <v>0</v>
      </c>
      <c r="R27" s="8">
        <v>269.83</v>
      </c>
      <c r="S27" s="22">
        <v>0</v>
      </c>
      <c r="T27" s="8">
        <f t="shared" si="0"/>
        <v>2273.9499999999998</v>
      </c>
      <c r="U27" s="8">
        <f t="shared" si="1"/>
        <v>9110.0499999999993</v>
      </c>
      <c r="V27" s="8">
        <v>0</v>
      </c>
      <c r="W27" s="8">
        <v>0</v>
      </c>
      <c r="X27" s="8">
        <v>0</v>
      </c>
      <c r="Y27" s="17"/>
      <c r="Z27" s="17"/>
      <c r="AA27" s="17"/>
      <c r="AB27" s="17"/>
    </row>
    <row r="28" spans="1:31" ht="33.75" x14ac:dyDescent="0.25">
      <c r="A28" s="9">
        <v>19</v>
      </c>
      <c r="B28" s="19" t="s">
        <v>62</v>
      </c>
      <c r="C28" s="6" t="s">
        <v>63</v>
      </c>
      <c r="D28" s="7" t="s">
        <v>31</v>
      </c>
      <c r="E28" s="6" t="s">
        <v>12</v>
      </c>
      <c r="F28" s="16" t="s">
        <v>11</v>
      </c>
      <c r="G28" s="8">
        <v>6759</v>
      </c>
      <c r="H28" s="8">
        <v>2000</v>
      </c>
      <c r="I28" s="8">
        <v>0</v>
      </c>
      <c r="J28" s="8">
        <v>375</v>
      </c>
      <c r="K28" s="8">
        <v>250</v>
      </c>
      <c r="L28" s="8">
        <v>2000</v>
      </c>
      <c r="M28" s="8">
        <v>0</v>
      </c>
      <c r="N28" s="8">
        <f t="shared" si="6"/>
        <v>11384</v>
      </c>
      <c r="O28" s="8">
        <v>1670.1</v>
      </c>
      <c r="P28" s="8">
        <v>334.02</v>
      </c>
      <c r="Q28" s="8">
        <v>149.63999999999999</v>
      </c>
      <c r="R28" s="8">
        <v>269.83</v>
      </c>
      <c r="S28" s="22">
        <v>0</v>
      </c>
      <c r="T28" s="8">
        <f t="shared" si="0"/>
        <v>2423.5899999999997</v>
      </c>
      <c r="U28" s="8">
        <f t="shared" si="1"/>
        <v>8960.41</v>
      </c>
      <c r="V28" s="8">
        <v>0</v>
      </c>
      <c r="W28" s="8">
        <v>0</v>
      </c>
      <c r="X28" s="8">
        <v>0</v>
      </c>
      <c r="Y28" s="17"/>
      <c r="Z28" s="17"/>
      <c r="AA28" s="17"/>
      <c r="AB28" s="17"/>
      <c r="AC28" s="11"/>
      <c r="AD28" s="11"/>
      <c r="AE28" s="11"/>
    </row>
    <row r="29" spans="1:31" ht="22.5" x14ac:dyDescent="0.25">
      <c r="A29" s="9">
        <v>20</v>
      </c>
      <c r="B29" s="19" t="s">
        <v>64</v>
      </c>
      <c r="C29" s="6" t="s">
        <v>65</v>
      </c>
      <c r="D29" s="7" t="s">
        <v>31</v>
      </c>
      <c r="E29" s="6" t="s">
        <v>12</v>
      </c>
      <c r="F29" s="16" t="s">
        <v>11</v>
      </c>
      <c r="G29" s="8">
        <v>6759</v>
      </c>
      <c r="H29" s="8">
        <v>2000</v>
      </c>
      <c r="I29" s="8">
        <v>0</v>
      </c>
      <c r="J29" s="8">
        <v>375</v>
      </c>
      <c r="K29" s="8">
        <v>250</v>
      </c>
      <c r="L29" s="8">
        <v>2000</v>
      </c>
      <c r="M29" s="8">
        <v>0</v>
      </c>
      <c r="N29" s="8">
        <f t="shared" si="6"/>
        <v>11384</v>
      </c>
      <c r="O29" s="8">
        <v>1670.1</v>
      </c>
      <c r="P29" s="8">
        <v>334.02</v>
      </c>
      <c r="Q29" s="8">
        <v>149.63999999999999</v>
      </c>
      <c r="R29" s="8">
        <v>269.83</v>
      </c>
      <c r="S29" s="22">
        <v>0</v>
      </c>
      <c r="T29" s="8">
        <f t="shared" si="0"/>
        <v>2423.5899999999997</v>
      </c>
      <c r="U29" s="8">
        <f t="shared" si="1"/>
        <v>8960.41</v>
      </c>
      <c r="V29" s="8">
        <v>0</v>
      </c>
      <c r="W29" s="8">
        <v>0</v>
      </c>
      <c r="X29" s="8">
        <v>0</v>
      </c>
      <c r="Y29" s="17"/>
      <c r="Z29" s="17"/>
      <c r="AA29" s="17"/>
      <c r="AB29" s="17"/>
      <c r="AC29" s="11"/>
      <c r="AD29" s="11"/>
      <c r="AE29" s="11"/>
    </row>
    <row r="30" spans="1:31" ht="33.75" x14ac:dyDescent="0.25">
      <c r="A30" s="9">
        <v>21</v>
      </c>
      <c r="B30" s="13" t="s">
        <v>66</v>
      </c>
      <c r="C30" s="6" t="s">
        <v>67</v>
      </c>
      <c r="D30" s="7" t="s">
        <v>31</v>
      </c>
      <c r="E30" s="6" t="s">
        <v>12</v>
      </c>
      <c r="F30" s="16" t="s">
        <v>11</v>
      </c>
      <c r="G30" s="8">
        <v>6759</v>
      </c>
      <c r="H30" s="8">
        <v>2000</v>
      </c>
      <c r="I30" s="8">
        <v>0</v>
      </c>
      <c r="J30" s="8">
        <v>375</v>
      </c>
      <c r="K30" s="8">
        <v>250</v>
      </c>
      <c r="L30" s="8">
        <v>2000</v>
      </c>
      <c r="M30" s="8">
        <v>0</v>
      </c>
      <c r="N30" s="8">
        <f t="shared" si="6"/>
        <v>11384</v>
      </c>
      <c r="O30" s="8">
        <v>1670.1</v>
      </c>
      <c r="P30" s="8">
        <v>334.02</v>
      </c>
      <c r="Q30" s="8">
        <v>149.63999999999999</v>
      </c>
      <c r="R30" s="8">
        <v>269.83</v>
      </c>
      <c r="S30" s="22">
        <v>0</v>
      </c>
      <c r="T30" s="8">
        <f t="shared" si="0"/>
        <v>2423.5899999999997</v>
      </c>
      <c r="U30" s="8">
        <f t="shared" si="1"/>
        <v>8960.41</v>
      </c>
      <c r="V30" s="8">
        <v>0</v>
      </c>
      <c r="W30" s="8">
        <v>0</v>
      </c>
      <c r="X30" s="8">
        <v>0</v>
      </c>
      <c r="Y30" s="17"/>
      <c r="Z30" s="17"/>
      <c r="AA30" s="17"/>
      <c r="AB30" s="17"/>
      <c r="AC30" s="11"/>
      <c r="AD30" s="11"/>
      <c r="AE30" s="11"/>
    </row>
    <row r="31" spans="1:31" ht="22.5" x14ac:dyDescent="0.25">
      <c r="A31" s="9">
        <v>23</v>
      </c>
      <c r="B31" s="21">
        <v>2225421790101</v>
      </c>
      <c r="C31" s="6" t="s">
        <v>82</v>
      </c>
      <c r="D31" s="7" t="s">
        <v>31</v>
      </c>
      <c r="E31" s="6" t="s">
        <v>83</v>
      </c>
      <c r="F31" s="16" t="s">
        <v>11</v>
      </c>
      <c r="G31" s="8">
        <v>1244.52</v>
      </c>
      <c r="H31" s="8">
        <v>1161.29</v>
      </c>
      <c r="I31" s="8">
        <v>0</v>
      </c>
      <c r="J31" s="8">
        <v>0</v>
      </c>
      <c r="K31" s="8">
        <v>241.94</v>
      </c>
      <c r="L31" s="8">
        <v>0</v>
      </c>
      <c r="M31" s="8">
        <v>0</v>
      </c>
      <c r="N31" s="8">
        <f t="shared" si="6"/>
        <v>2647.75</v>
      </c>
      <c r="O31" s="8">
        <v>264.64</v>
      </c>
      <c r="P31" s="8">
        <v>72.17</v>
      </c>
      <c r="Q31" s="8">
        <v>0</v>
      </c>
      <c r="R31" s="8">
        <v>0</v>
      </c>
      <c r="S31" s="8">
        <v>0</v>
      </c>
      <c r="T31" s="8">
        <f t="shared" si="0"/>
        <v>336.81</v>
      </c>
      <c r="U31" s="8">
        <f t="shared" si="1"/>
        <v>2310.94</v>
      </c>
      <c r="V31" s="8">
        <v>0</v>
      </c>
      <c r="W31" s="8">
        <v>0</v>
      </c>
      <c r="X31" s="8">
        <v>0</v>
      </c>
    </row>
    <row r="32" spans="1:31" x14ac:dyDescent="0.25">
      <c r="P32" s="2"/>
    </row>
    <row r="34" spans="14:24" ht="17.25" customHeight="1" x14ac:dyDescent="0.25"/>
    <row r="36" spans="14:24" ht="17.25" x14ac:dyDescent="0.3">
      <c r="T36" s="26"/>
      <c r="U36" s="26"/>
      <c r="V36" s="26"/>
      <c r="W36" s="26"/>
      <c r="X36" s="26"/>
    </row>
    <row r="37" spans="14:24" ht="17.25" x14ac:dyDescent="0.3">
      <c r="N37" s="23"/>
      <c r="T37" s="34"/>
      <c r="U37" s="34"/>
      <c r="V37" s="34"/>
      <c r="W37" s="34"/>
      <c r="X37" s="34"/>
    </row>
    <row r="38" spans="14:24" x14ac:dyDescent="0.25">
      <c r="N38" s="23"/>
    </row>
    <row r="40" spans="14:24" x14ac:dyDescent="0.25">
      <c r="N40" s="15"/>
    </row>
    <row r="44" spans="14:24" x14ac:dyDescent="0.25">
      <c r="N44" s="15"/>
    </row>
    <row r="47" spans="14:24" x14ac:dyDescent="0.25">
      <c r="N47" s="15"/>
    </row>
  </sheetData>
  <autoFilter ref="A7:X27">
    <filterColumn colId="22" showButton="0"/>
  </autoFilter>
  <mergeCells count="30">
    <mergeCell ref="T37:X37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  <mergeCell ref="A1:U1"/>
    <mergeCell ref="A2:U2"/>
    <mergeCell ref="A3:U3"/>
    <mergeCell ref="A5:U5"/>
    <mergeCell ref="A4:U4"/>
    <mergeCell ref="G7:G8"/>
    <mergeCell ref="I7:I8"/>
    <mergeCell ref="T36:X36"/>
    <mergeCell ref="Q7:Q8"/>
    <mergeCell ref="P7:P8"/>
    <mergeCell ref="O7:O8"/>
    <mergeCell ref="W7:X7"/>
    <mergeCell ref="V7:V8"/>
    <mergeCell ref="S7:S8"/>
  </mergeCells>
  <printOptions horizontalCentered="1"/>
  <pageMargins left="0.25" right="0.25" top="0.75" bottom="0.75" header="0.3" footer="0.3"/>
  <pageSetup paperSize="14" scale="60" orientation="landscape" r:id="rId1"/>
  <headerFooter>
    <oddFooter xml:space="preserve">&amp;C
</oddFooter>
  </headerFooter>
  <ignoredErrors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2022-12-01T22:04:05Z</dcterms:modified>
</cp:coreProperties>
</file>